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На сайт\Фин. управление\"/>
    </mc:Choice>
  </mc:AlternateContent>
  <xr:revisionPtr revIDLastSave="0" documentId="13_ncr:1_{3D93A440-7985-409F-880C-C2FDCCE366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на 01.01.2024" sheetId="6" r:id="rId1"/>
    <sheet name="на 01.04.2024" sheetId="7" r:id="rId2"/>
    <sheet name="на 01.07.2024" sheetId="8" r:id="rId3"/>
  </sheets>
  <calcPr calcId="191029"/>
</workbook>
</file>

<file path=xl/calcChain.xml><?xml version="1.0" encoding="utf-8"?>
<calcChain xmlns="http://schemas.openxmlformats.org/spreadsheetml/2006/main">
  <c r="I28" i="8" l="1"/>
  <c r="C28" i="8"/>
  <c r="R27" i="8"/>
  <c r="I27" i="8"/>
  <c r="C27" i="8"/>
  <c r="R26" i="8"/>
  <c r="Q26" i="8"/>
  <c r="I26" i="8"/>
  <c r="C26" i="8"/>
  <c r="R25" i="8"/>
  <c r="Q25" i="8"/>
  <c r="I25" i="8"/>
  <c r="C25" i="8"/>
  <c r="N24" i="8"/>
  <c r="N23" i="8" s="1"/>
  <c r="N22" i="8" s="1"/>
  <c r="N21" i="8" s="1"/>
  <c r="N15" i="8" s="1"/>
  <c r="M24" i="8"/>
  <c r="L24" i="8"/>
  <c r="K24" i="8"/>
  <c r="J24" i="8"/>
  <c r="I24" i="8" s="1"/>
  <c r="H24" i="8"/>
  <c r="G24" i="8"/>
  <c r="F24" i="8"/>
  <c r="C24" i="8" s="1"/>
  <c r="E24" i="8"/>
  <c r="D24" i="8"/>
  <c r="Q23" i="8"/>
  <c r="M23" i="8"/>
  <c r="I23" i="8" s="1"/>
  <c r="R23" i="8" s="1"/>
  <c r="J23" i="8"/>
  <c r="H23" i="8"/>
  <c r="G23" i="8"/>
  <c r="C23" i="8" s="1"/>
  <c r="D23" i="8"/>
  <c r="Q22" i="8"/>
  <c r="J22" i="8"/>
  <c r="H22" i="8"/>
  <c r="D22" i="8"/>
  <c r="L21" i="8"/>
  <c r="K21" i="8"/>
  <c r="H21" i="8"/>
  <c r="F21" i="8"/>
  <c r="E21" i="8"/>
  <c r="D21" i="8"/>
  <c r="Q20" i="8"/>
  <c r="I20" i="8"/>
  <c r="C20" i="8"/>
  <c r="I19" i="8"/>
  <c r="R19" i="8" s="1"/>
  <c r="C19" i="8"/>
  <c r="Q18" i="8"/>
  <c r="I18" i="8"/>
  <c r="C18" i="8"/>
  <c r="I17" i="8"/>
  <c r="C17" i="8"/>
  <c r="N16" i="8"/>
  <c r="M16" i="8"/>
  <c r="L16" i="8"/>
  <c r="I16" i="8" s="1"/>
  <c r="K16" i="8"/>
  <c r="J16" i="8"/>
  <c r="H16" i="8"/>
  <c r="G16" i="8"/>
  <c r="F16" i="8"/>
  <c r="F15" i="8" s="1"/>
  <c r="E16" i="8"/>
  <c r="D16" i="8"/>
  <c r="L15" i="8"/>
  <c r="K15" i="8"/>
  <c r="H15" i="8"/>
  <c r="E15" i="8"/>
  <c r="D15" i="8"/>
  <c r="R20" i="7"/>
  <c r="I28" i="7"/>
  <c r="R28" i="7" s="1"/>
  <c r="C28" i="7"/>
  <c r="I27" i="7"/>
  <c r="R27" i="7" s="1"/>
  <c r="C27" i="7"/>
  <c r="Q26" i="7"/>
  <c r="I26" i="7"/>
  <c r="C26" i="7"/>
  <c r="Q25" i="7"/>
  <c r="I25" i="7"/>
  <c r="C25" i="7"/>
  <c r="N24" i="7"/>
  <c r="N23" i="7" s="1"/>
  <c r="N22" i="7" s="1"/>
  <c r="N21" i="7" s="1"/>
  <c r="M24" i="7"/>
  <c r="M23" i="7" s="1"/>
  <c r="L24" i="7"/>
  <c r="K24" i="7"/>
  <c r="K15" i="7" s="1"/>
  <c r="J24" i="7"/>
  <c r="H24" i="7"/>
  <c r="G24" i="7"/>
  <c r="F24" i="7"/>
  <c r="E24" i="7"/>
  <c r="D24" i="7"/>
  <c r="Q23" i="7"/>
  <c r="J23" i="7"/>
  <c r="H23" i="7"/>
  <c r="G23" i="7"/>
  <c r="G22" i="7" s="1"/>
  <c r="G21" i="7" s="1"/>
  <c r="G15" i="7" s="1"/>
  <c r="D23" i="7"/>
  <c r="C23" i="7"/>
  <c r="Q22" i="7"/>
  <c r="J22" i="7"/>
  <c r="H22" i="7"/>
  <c r="D22" i="7"/>
  <c r="C22" i="7" s="1"/>
  <c r="L21" i="7"/>
  <c r="K21" i="7"/>
  <c r="H21" i="7"/>
  <c r="F21" i="7"/>
  <c r="E21" i="7"/>
  <c r="E15" i="7" s="1"/>
  <c r="Q20" i="7"/>
  <c r="I20" i="7"/>
  <c r="C20" i="7"/>
  <c r="I19" i="7"/>
  <c r="C19" i="7"/>
  <c r="Q18" i="7"/>
  <c r="I18" i="7"/>
  <c r="C18" i="7"/>
  <c r="I17" i="7"/>
  <c r="C17" i="7"/>
  <c r="N16" i="7"/>
  <c r="N15" i="7" s="1"/>
  <c r="M16" i="7"/>
  <c r="L16" i="7"/>
  <c r="K16" i="7"/>
  <c r="J16" i="7"/>
  <c r="H16" i="7"/>
  <c r="G16" i="7"/>
  <c r="F16" i="7"/>
  <c r="E16" i="7"/>
  <c r="D16" i="7"/>
  <c r="H15" i="7"/>
  <c r="I28" i="6"/>
  <c r="C28" i="6"/>
  <c r="R27" i="6"/>
  <c r="I27" i="6"/>
  <c r="C27" i="6"/>
  <c r="Q26" i="6"/>
  <c r="I26" i="6"/>
  <c r="C26" i="6"/>
  <c r="Q25" i="6"/>
  <c r="I25" i="6"/>
  <c r="R25" i="6" s="1"/>
  <c r="C25" i="6"/>
  <c r="N24" i="6"/>
  <c r="M24" i="6"/>
  <c r="M23" i="6" s="1"/>
  <c r="L24" i="6"/>
  <c r="K24" i="6"/>
  <c r="K15" i="6" s="1"/>
  <c r="J24" i="6"/>
  <c r="H24" i="6"/>
  <c r="G24" i="6"/>
  <c r="F24" i="6"/>
  <c r="F15" i="6" s="1"/>
  <c r="E24" i="6"/>
  <c r="D24" i="6"/>
  <c r="Q23" i="6"/>
  <c r="N23" i="6"/>
  <c r="N22" i="6" s="1"/>
  <c r="N21" i="6" s="1"/>
  <c r="N15" i="6" s="1"/>
  <c r="J23" i="6"/>
  <c r="H23" i="6"/>
  <c r="H22" i="6" s="1"/>
  <c r="H21" i="6" s="1"/>
  <c r="H15" i="6" s="1"/>
  <c r="G23" i="6"/>
  <c r="Q22" i="6"/>
  <c r="J22" i="6"/>
  <c r="J21" i="6" s="1"/>
  <c r="G22" i="6"/>
  <c r="G21" i="6" s="1"/>
  <c r="G15" i="6" s="1"/>
  <c r="L21" i="6"/>
  <c r="K21" i="6"/>
  <c r="F21" i="6"/>
  <c r="E21" i="6"/>
  <c r="Q20" i="6"/>
  <c r="I20" i="6"/>
  <c r="C20" i="6"/>
  <c r="I19" i="6"/>
  <c r="C19" i="6"/>
  <c r="Q18" i="6"/>
  <c r="I18" i="6"/>
  <c r="C18" i="6"/>
  <c r="I17" i="6"/>
  <c r="C17" i="6"/>
  <c r="N16" i="6"/>
  <c r="M16" i="6"/>
  <c r="L16" i="6"/>
  <c r="I16" i="6" s="1"/>
  <c r="K16" i="6"/>
  <c r="J16" i="6"/>
  <c r="H16" i="6"/>
  <c r="G16" i="6"/>
  <c r="F16" i="6"/>
  <c r="E16" i="6"/>
  <c r="E15" i="6" s="1"/>
  <c r="D16" i="6"/>
  <c r="R28" i="8" l="1"/>
  <c r="R24" i="8"/>
  <c r="R20" i="8"/>
  <c r="C16" i="8"/>
  <c r="R16" i="8"/>
  <c r="C15" i="8"/>
  <c r="C22" i="8"/>
  <c r="J21" i="8"/>
  <c r="G22" i="8"/>
  <c r="G21" i="8" s="1"/>
  <c r="G15" i="8" s="1"/>
  <c r="M22" i="8"/>
  <c r="M21" i="8" s="1"/>
  <c r="M15" i="8" s="1"/>
  <c r="I24" i="7"/>
  <c r="R26" i="7"/>
  <c r="L15" i="7"/>
  <c r="C24" i="7"/>
  <c r="R25" i="7"/>
  <c r="F15" i="7"/>
  <c r="I16" i="7"/>
  <c r="C16" i="7"/>
  <c r="R19" i="7"/>
  <c r="I23" i="7"/>
  <c r="R23" i="7" s="1"/>
  <c r="M22" i="7"/>
  <c r="M21" i="7" s="1"/>
  <c r="M15" i="7" s="1"/>
  <c r="J21" i="7"/>
  <c r="J15" i="7"/>
  <c r="D21" i="7"/>
  <c r="R28" i="6"/>
  <c r="C24" i="6"/>
  <c r="R26" i="6"/>
  <c r="I24" i="6"/>
  <c r="L15" i="6"/>
  <c r="R20" i="6"/>
  <c r="R19" i="6"/>
  <c r="M22" i="6"/>
  <c r="I23" i="6"/>
  <c r="J15" i="6"/>
  <c r="C16" i="6"/>
  <c r="R16" i="6" s="1"/>
  <c r="D23" i="6"/>
  <c r="C21" i="8" l="1"/>
  <c r="I21" i="8"/>
  <c r="R21" i="8" s="1"/>
  <c r="J15" i="8"/>
  <c r="I15" i="8" s="1"/>
  <c r="R15" i="8" s="1"/>
  <c r="I22" i="8"/>
  <c r="R24" i="7"/>
  <c r="R16" i="7"/>
  <c r="C21" i="7"/>
  <c r="D15" i="7"/>
  <c r="C15" i="7" s="1"/>
  <c r="I15" i="7"/>
  <c r="I22" i="7"/>
  <c r="I21" i="7"/>
  <c r="R21" i="7" s="1"/>
  <c r="R24" i="6"/>
  <c r="C23" i="6"/>
  <c r="R23" i="6" s="1"/>
  <c r="D22" i="6"/>
  <c r="M21" i="6"/>
  <c r="I22" i="6"/>
  <c r="R15" i="7" l="1"/>
  <c r="I21" i="6"/>
  <c r="M15" i="6"/>
  <c r="I15" i="6" s="1"/>
  <c r="C22" i="6"/>
  <c r="D21" i="6"/>
  <c r="C21" i="6" l="1"/>
  <c r="R21" i="6" s="1"/>
  <c r="D15" i="6"/>
  <c r="C15" i="6" s="1"/>
  <c r="R15" i="6" s="1"/>
</calcChain>
</file>

<file path=xl/sharedStrings.xml><?xml version="1.0" encoding="utf-8"?>
<sst xmlns="http://schemas.openxmlformats.org/spreadsheetml/2006/main" count="236" uniqueCount="66">
  <si>
    <t xml:space="preserve">№ </t>
  </si>
  <si>
    <t xml:space="preserve">Плановое исполнение </t>
  </si>
  <si>
    <t>Фактическое исполнение</t>
  </si>
  <si>
    <t>Значения целевых показателей (индикаторов)</t>
  </si>
  <si>
    <t>утвержденная сумма финансирования</t>
  </si>
  <si>
    <t>нарастающим итогом с начала отчётного года</t>
  </si>
  <si>
    <t>Краевой бюджет</t>
  </si>
  <si>
    <t>Районный бюджет</t>
  </si>
  <si>
    <t>Бюджет поселений</t>
  </si>
  <si>
    <t>Внебюджетные источники финансирования</t>
  </si>
  <si>
    <t>План</t>
  </si>
  <si>
    <t>Факт</t>
  </si>
  <si>
    <t>Наименование МП, мероприятия</t>
  </si>
  <si>
    <t>Федеральный бюджет</t>
  </si>
  <si>
    <t xml:space="preserve">за отчетный период </t>
  </si>
  <si>
    <t>Всего</t>
  </si>
  <si>
    <t>1.1.</t>
  </si>
  <si>
    <t>1.1.1.</t>
  </si>
  <si>
    <t>1.1.2.</t>
  </si>
  <si>
    <t>-</t>
  </si>
  <si>
    <t>Степень достижения целевого показателя</t>
  </si>
  <si>
    <t xml:space="preserve">% освоения </t>
  </si>
  <si>
    <t>Причины неосвоения</t>
  </si>
  <si>
    <t>1.2.</t>
  </si>
  <si>
    <t>1.3.</t>
  </si>
  <si>
    <t>Муниципальная программа "Управление муниципальными финансами Карагинского муниципального района"</t>
  </si>
  <si>
    <t>Подпрограмма "Совершенствование управления муниципальными финансами, повышение открытости и прозрачности бюджетного процесса в Карагинском муниципальном районе"</t>
  </si>
  <si>
    <t>Основное мероприятие "Повышение качества управления муниципальными финансами Карагинского муниципального района"</t>
  </si>
  <si>
    <t>Основное мероприятие "Повышение открытости и прозрачности бюджетного процесса, реализация проекта "Бюджет для граждан"</t>
  </si>
  <si>
    <t>1.1.3.</t>
  </si>
  <si>
    <t>1.1.4.</t>
  </si>
  <si>
    <t>Основное мероприятие "Модернизации технических и программных комплексов организации бюджетного процесса"</t>
  </si>
  <si>
    <t>Основное мероприятие "Осуществление полномочий и функций Финансового управления администрации Карагинского муниципального района"</t>
  </si>
  <si>
    <t>Подпрограмма "Управление муниципальным долгом Карагинского муниципального района, средствами резервных фондов и резервами ассигнований"</t>
  </si>
  <si>
    <t>1.2.1.</t>
  </si>
  <si>
    <t>Основное мероприятие "Управление муниципальным долгом Карагинского муниципального района"</t>
  </si>
  <si>
    <t>1.2.2.</t>
  </si>
  <si>
    <t>Основное мероприятие "Управление средствами резервных фондов и резервами ассигнований, созданных в соответствии с законодательством Российской Федерации и нормативными правовыми актами Карагинского муниципального района"</t>
  </si>
  <si>
    <t>Подпрограмма "Совершенствование межбюджетных отношений с муниципальными образованиями, создание условий для повышения устойчивости бюджетов муниципальных образований в Карагинском  муниципальном районе"</t>
  </si>
  <si>
    <t>1.3.1.</t>
  </si>
  <si>
    <t>Основное мероприятие "Выравнивание бюджетной обеспеченности муниципальных образований в Карагинском муниципальном районе"</t>
  </si>
  <si>
    <t>1.3.2.</t>
  </si>
  <si>
    <t>Основное мероприятие "Обеспечение сбалансированности бюджетов муниципальных образований в Карагинском муниципальном районе"</t>
  </si>
  <si>
    <t>1.3.3.</t>
  </si>
  <si>
    <t>Основное мероприятие "Предоставление субвенций бюджетам муниципальных образований в Карагинском муниципальном районе на выполнение государственных полномочий"</t>
  </si>
  <si>
    <t>1.3.4.</t>
  </si>
  <si>
    <t>Основное мероприятие "Предоставление иных межбюджетных трансфертов бюджетам муниципальных образований в Карагинском муниципальном районе на решение вопросов местного значения"</t>
  </si>
  <si>
    <t>экономия фонда оплаты труда</t>
  </si>
  <si>
    <t>Руководитель Финансового управления</t>
  </si>
  <si>
    <t>Тихонова Е.А.</t>
  </si>
  <si>
    <t>Средства резервных фондов используются только при наступлении условий</t>
  </si>
  <si>
    <t>Наименование Программы</t>
  </si>
  <si>
    <t>Срок реализации Программы</t>
  </si>
  <si>
    <t>Ответственный исполнитель Программы</t>
  </si>
  <si>
    <t>Уникальный номер Программы</t>
  </si>
  <si>
    <t>ОТЧЕТ  ОБ  ИСПОЛНЕНИИ ПРОГРАММЫ, тыс. руб.</t>
  </si>
  <si>
    <t>Управление муниципальными финансами Карагинского муниципального района</t>
  </si>
  <si>
    <t>2015-2025гг</t>
  </si>
  <si>
    <t>Финансовое управление администрации Карагинского муниципального района</t>
  </si>
  <si>
    <t>по состоянию на «01» января  2024 г.</t>
  </si>
  <si>
    <t>Остаток неиспользованных средств по контракту переходящий на 2024 год.</t>
  </si>
  <si>
    <t>по состоянию на «01» апреля  2024 г.</t>
  </si>
  <si>
    <t>экономия фонда оплаты труда за счет отпусков без содержания, проезд в отпуск расходуется в летне-осенний период</t>
  </si>
  <si>
    <t>планируется освоение начиная со 2 квартала 2024 года</t>
  </si>
  <si>
    <t>по состоянию на «01» июля  2024 г.</t>
  </si>
  <si>
    <t>планируется освоение в июле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</si>
</sst>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4">
    <xf numFmtId="0" fontId="0" fillId="0" borderId="0" xfId="0"/>
    <xf numFmtId="165" fontId="8" fillId="0" borderId="1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 wrapText="1"/>
    </xf>
    <xf numFmtId="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4" fontId="4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4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top" wrapText="1"/>
    </xf>
    <xf numFmtId="4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 wrapText="1"/>
    </xf>
    <xf numFmtId="4" fontId="4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A31DB-85D6-4D69-9DD9-805E1427114B}">
  <dimension ref="A1:S30"/>
  <sheetViews>
    <sheetView tabSelected="1" zoomScale="90" zoomScaleNormal="90" workbookViewId="0">
      <pane ySplit="14" topLeftCell="A15" activePane="bottomLeft" state="frozen"/>
      <selection pane="bottomLeft" activeCell="D18" sqref="D18"/>
    </sheetView>
  </sheetViews>
  <sheetFormatPr defaultColWidth="8.85546875" defaultRowHeight="15" x14ac:dyDescent="0.25"/>
  <cols>
    <col min="1" max="1" width="10.140625" bestFit="1" customWidth="1"/>
    <col min="2" max="2" width="39.5703125" customWidth="1"/>
    <col min="3" max="3" width="14.42578125" customWidth="1"/>
    <col min="4" max="4" width="13.140625" customWidth="1"/>
    <col min="5" max="5" width="11" customWidth="1"/>
    <col min="6" max="6" width="11.42578125" customWidth="1"/>
    <col min="7" max="7" width="10.140625" customWidth="1"/>
    <col min="8" max="8" width="15.28515625" customWidth="1"/>
    <col min="9" max="9" width="12.42578125" customWidth="1"/>
    <col min="10" max="10" width="12.85546875" customWidth="1"/>
    <col min="11" max="12" width="12" customWidth="1"/>
    <col min="13" max="13" width="10.42578125" customWidth="1"/>
    <col min="14" max="14" width="15" customWidth="1"/>
    <col min="15" max="15" width="9.140625" customWidth="1"/>
    <col min="16" max="16" width="9.28515625" bestFit="1" customWidth="1"/>
    <col min="17" max="17" width="11.42578125" customWidth="1"/>
    <col min="18" max="18" width="12.85546875" customWidth="1"/>
    <col min="19" max="19" width="37.85546875" customWidth="1"/>
    <col min="21" max="21" width="10.85546875" bestFit="1" customWidth="1"/>
  </cols>
  <sheetData>
    <row r="1" spans="1:19" ht="27.75" customHeight="1" x14ac:dyDescent="0.25">
      <c r="A1" s="40" t="s">
        <v>55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26.25" customHeight="1" x14ac:dyDescent="0.25">
      <c r="A2" s="40" t="s">
        <v>59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16.5" customHeight="1" x14ac:dyDescent="0.25">
      <c r="A3" s="26" t="s">
        <v>51</v>
      </c>
      <c r="B3" s="24"/>
      <c r="C3" s="39" t="s">
        <v>56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24"/>
      <c r="P3" s="24"/>
      <c r="Q3" s="24"/>
      <c r="R3" s="24"/>
      <c r="S3" s="24"/>
    </row>
    <row r="4" spans="1:19" ht="16.5" customHeight="1" x14ac:dyDescent="0.25">
      <c r="A4" s="26" t="s">
        <v>52</v>
      </c>
      <c r="B4" s="24"/>
      <c r="C4" s="39" t="s">
        <v>57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24"/>
      <c r="P4" s="24"/>
      <c r="Q4" s="24"/>
      <c r="R4" s="24"/>
      <c r="S4" s="24"/>
    </row>
    <row r="5" spans="1:19" ht="16.5" customHeight="1" x14ac:dyDescent="0.25">
      <c r="A5" s="26" t="s">
        <v>53</v>
      </c>
      <c r="B5" s="24"/>
      <c r="C5" s="39" t="s">
        <v>58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24"/>
      <c r="P5" s="24"/>
      <c r="Q5" s="24"/>
      <c r="R5" s="24"/>
      <c r="S5" s="24"/>
    </row>
    <row r="6" spans="1:19" ht="16.5" customHeight="1" x14ac:dyDescent="0.25">
      <c r="A6" s="26" t="s">
        <v>54</v>
      </c>
      <c r="B6" s="24"/>
      <c r="C6" s="39">
        <v>3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24"/>
      <c r="P6" s="24"/>
      <c r="Q6" s="24"/>
      <c r="R6" s="24"/>
      <c r="S6" s="24"/>
    </row>
    <row r="7" spans="1:19" x14ac:dyDescent="0.25">
      <c r="A7" s="4"/>
    </row>
    <row r="8" spans="1:19" ht="17.25" customHeight="1" x14ac:dyDescent="0.25">
      <c r="A8" s="41" t="s">
        <v>0</v>
      </c>
      <c r="B8" s="42" t="s">
        <v>12</v>
      </c>
      <c r="C8" s="41" t="s">
        <v>1</v>
      </c>
      <c r="D8" s="41"/>
      <c r="E8" s="41"/>
      <c r="F8" s="41"/>
      <c r="G8" s="41"/>
      <c r="H8" s="41"/>
      <c r="I8" s="45" t="s">
        <v>2</v>
      </c>
      <c r="J8" s="46"/>
      <c r="K8" s="46"/>
      <c r="L8" s="46"/>
      <c r="M8" s="46"/>
      <c r="N8" s="47"/>
      <c r="O8" s="47" t="s">
        <v>3</v>
      </c>
      <c r="P8" s="41"/>
      <c r="Q8" s="41" t="s">
        <v>20</v>
      </c>
      <c r="R8" s="41" t="s">
        <v>21</v>
      </c>
      <c r="S8" s="41" t="s">
        <v>22</v>
      </c>
    </row>
    <row r="9" spans="1:19" ht="17.25" customHeight="1" x14ac:dyDescent="0.25">
      <c r="A9" s="41"/>
      <c r="B9" s="43"/>
      <c r="C9" s="41" t="s">
        <v>4</v>
      </c>
      <c r="D9" s="41"/>
      <c r="E9" s="41"/>
      <c r="F9" s="41"/>
      <c r="G9" s="41"/>
      <c r="H9" s="41"/>
      <c r="I9" s="48" t="s">
        <v>14</v>
      </c>
      <c r="J9" s="49"/>
      <c r="K9" s="49"/>
      <c r="L9" s="49"/>
      <c r="M9" s="49"/>
      <c r="N9" s="50"/>
      <c r="O9" s="47"/>
      <c r="P9" s="41"/>
      <c r="Q9" s="41"/>
      <c r="R9" s="41"/>
      <c r="S9" s="41"/>
    </row>
    <row r="10" spans="1:19" ht="17.25" customHeight="1" x14ac:dyDescent="0.25">
      <c r="A10" s="41"/>
      <c r="B10" s="43"/>
      <c r="C10" s="41"/>
      <c r="D10" s="41"/>
      <c r="E10" s="41"/>
      <c r="F10" s="41"/>
      <c r="G10" s="41"/>
      <c r="H10" s="41"/>
      <c r="I10" s="51" t="s">
        <v>5</v>
      </c>
      <c r="J10" s="52"/>
      <c r="K10" s="52"/>
      <c r="L10" s="52"/>
      <c r="M10" s="52"/>
      <c r="N10" s="53"/>
      <c r="O10" s="47"/>
      <c r="P10" s="41"/>
      <c r="Q10" s="41"/>
      <c r="R10" s="41"/>
      <c r="S10" s="41"/>
    </row>
    <row r="11" spans="1:19" ht="59.25" customHeight="1" x14ac:dyDescent="0.25">
      <c r="A11" s="41"/>
      <c r="B11" s="43"/>
      <c r="C11" s="41" t="s">
        <v>15</v>
      </c>
      <c r="D11" s="41" t="s">
        <v>13</v>
      </c>
      <c r="E11" s="41" t="s">
        <v>6</v>
      </c>
      <c r="F11" s="41" t="s">
        <v>7</v>
      </c>
      <c r="G11" s="41" t="s">
        <v>8</v>
      </c>
      <c r="H11" s="41" t="s">
        <v>9</v>
      </c>
      <c r="I11" s="42" t="s">
        <v>15</v>
      </c>
      <c r="J11" s="43" t="s">
        <v>13</v>
      </c>
      <c r="K11" s="44" t="s">
        <v>6</v>
      </c>
      <c r="L11" s="44" t="s">
        <v>7</v>
      </c>
      <c r="M11" s="44" t="s">
        <v>8</v>
      </c>
      <c r="N11" s="43" t="s">
        <v>9</v>
      </c>
      <c r="O11" s="41" t="s">
        <v>10</v>
      </c>
      <c r="P11" s="41" t="s">
        <v>11</v>
      </c>
      <c r="Q11" s="41"/>
      <c r="R11" s="41"/>
      <c r="S11" s="41"/>
    </row>
    <row r="12" spans="1:19" ht="14.25" customHeight="1" x14ac:dyDescent="0.25">
      <c r="A12" s="41"/>
      <c r="B12" s="43"/>
      <c r="C12" s="41"/>
      <c r="D12" s="41"/>
      <c r="E12" s="41"/>
      <c r="F12" s="41"/>
      <c r="G12" s="41"/>
      <c r="H12" s="41"/>
      <c r="I12" s="43"/>
      <c r="J12" s="43"/>
      <c r="K12" s="41"/>
      <c r="L12" s="41"/>
      <c r="M12" s="41"/>
      <c r="N12" s="43"/>
      <c r="O12" s="41"/>
      <c r="P12" s="41"/>
      <c r="Q12" s="41"/>
      <c r="R12" s="41"/>
      <c r="S12" s="41"/>
    </row>
    <row r="13" spans="1:19" hidden="1" x14ac:dyDescent="0.25">
      <c r="A13" s="41"/>
      <c r="B13" s="44"/>
      <c r="C13" s="41"/>
      <c r="D13" s="41"/>
      <c r="E13" s="41"/>
      <c r="F13" s="41"/>
      <c r="G13" s="41"/>
      <c r="H13" s="41"/>
      <c r="I13" s="44"/>
      <c r="J13" s="44"/>
      <c r="K13" s="41"/>
      <c r="L13" s="41"/>
      <c r="M13" s="41"/>
      <c r="N13" s="44"/>
      <c r="O13" s="41"/>
      <c r="P13" s="41"/>
      <c r="Q13" s="41"/>
      <c r="R13" s="41"/>
      <c r="S13" s="41"/>
    </row>
    <row r="14" spans="1:19" x14ac:dyDescent="0.25">
      <c r="A14" s="23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3">
        <v>11</v>
      </c>
      <c r="L14" s="23">
        <v>12</v>
      </c>
      <c r="M14" s="23">
        <v>13</v>
      </c>
      <c r="N14" s="23">
        <v>14</v>
      </c>
      <c r="O14" s="23">
        <v>15</v>
      </c>
      <c r="P14" s="23">
        <v>16</v>
      </c>
      <c r="Q14" s="23">
        <v>17</v>
      </c>
      <c r="R14" s="23">
        <v>18</v>
      </c>
      <c r="S14" s="23">
        <v>19</v>
      </c>
    </row>
    <row r="15" spans="1:19" s="10" customFormat="1" ht="57" x14ac:dyDescent="0.25">
      <c r="A15" s="5">
        <v>1</v>
      </c>
      <c r="B15" s="6" t="s">
        <v>25</v>
      </c>
      <c r="C15" s="7">
        <f t="shared" ref="C15:C28" si="0">SUM(D15:H15)</f>
        <v>383588.66999999993</v>
      </c>
      <c r="D15" s="7">
        <f>D16+D21+D24</f>
        <v>0</v>
      </c>
      <c r="E15" s="7">
        <f t="shared" ref="E15:H15" si="1">E16+E21+E24</f>
        <v>3095.5</v>
      </c>
      <c r="F15" s="7">
        <f>F16+F21+F24</f>
        <v>380493.16999999993</v>
      </c>
      <c r="G15" s="7">
        <f t="shared" si="1"/>
        <v>0</v>
      </c>
      <c r="H15" s="7">
        <f t="shared" si="1"/>
        <v>0</v>
      </c>
      <c r="I15" s="7">
        <f>SUM(J15:N15)</f>
        <v>379037.38999999996</v>
      </c>
      <c r="J15" s="7">
        <f t="shared" ref="J15:N15" si="2">J16+J21+J24</f>
        <v>0</v>
      </c>
      <c r="K15" s="7">
        <f t="shared" si="2"/>
        <v>3095.5</v>
      </c>
      <c r="L15" s="7">
        <f>L16+L21+L24</f>
        <v>375941.88999999996</v>
      </c>
      <c r="M15" s="7">
        <f t="shared" si="2"/>
        <v>0</v>
      </c>
      <c r="N15" s="7">
        <f t="shared" si="2"/>
        <v>0</v>
      </c>
      <c r="O15" s="7" t="s">
        <v>19</v>
      </c>
      <c r="P15" s="7" t="s">
        <v>19</v>
      </c>
      <c r="Q15" s="8" t="s">
        <v>19</v>
      </c>
      <c r="R15" s="8">
        <f>I15/C15</f>
        <v>0.98813499887783451</v>
      </c>
      <c r="S15" s="9"/>
    </row>
    <row r="16" spans="1:19" s="15" customFormat="1" ht="90" x14ac:dyDescent="0.25">
      <c r="A16" s="11" t="s">
        <v>16</v>
      </c>
      <c r="B16" s="12" t="s">
        <v>26</v>
      </c>
      <c r="C16" s="13">
        <f>SUM(D16:H16)</f>
        <v>15816.800000000001</v>
      </c>
      <c r="D16" s="13">
        <f>SUM(D17:D20)</f>
        <v>0</v>
      </c>
      <c r="E16" s="13">
        <f t="shared" ref="E16:H16" si="3">SUM(E17:E20)</f>
        <v>0</v>
      </c>
      <c r="F16" s="13">
        <f t="shared" si="3"/>
        <v>15816.800000000001</v>
      </c>
      <c r="G16" s="13">
        <f t="shared" si="3"/>
        <v>0</v>
      </c>
      <c r="H16" s="13">
        <f t="shared" si="3"/>
        <v>0</v>
      </c>
      <c r="I16" s="13">
        <f t="shared" ref="I16:I28" si="4">SUM(J16:N16)</f>
        <v>14363.61</v>
      </c>
      <c r="J16" s="13">
        <f t="shared" ref="J16:N16" si="5">SUM(J17:J20)</f>
        <v>0</v>
      </c>
      <c r="K16" s="13">
        <f t="shared" si="5"/>
        <v>0</v>
      </c>
      <c r="L16" s="13">
        <f t="shared" si="5"/>
        <v>14363.61</v>
      </c>
      <c r="M16" s="13">
        <f t="shared" si="5"/>
        <v>0</v>
      </c>
      <c r="N16" s="13">
        <f t="shared" si="5"/>
        <v>0</v>
      </c>
      <c r="O16" s="13" t="s">
        <v>19</v>
      </c>
      <c r="P16" s="13" t="s">
        <v>19</v>
      </c>
      <c r="Q16" s="9" t="s">
        <v>19</v>
      </c>
      <c r="R16" s="14">
        <f>I16/C16</f>
        <v>0.90812364068585294</v>
      </c>
      <c r="S16" s="9"/>
    </row>
    <row r="17" spans="1:19" ht="60" x14ac:dyDescent="0.25">
      <c r="A17" s="16" t="s">
        <v>17</v>
      </c>
      <c r="B17" s="17" t="s">
        <v>27</v>
      </c>
      <c r="C17" s="18">
        <f t="shared" si="0"/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f t="shared" si="4"/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9">
        <v>0.85</v>
      </c>
      <c r="P17" s="25">
        <v>0.91639999999999999</v>
      </c>
      <c r="Q17" s="8">
        <v>1</v>
      </c>
      <c r="R17" s="14">
        <v>0</v>
      </c>
      <c r="S17" s="20"/>
    </row>
    <row r="18" spans="1:19" ht="60" x14ac:dyDescent="0.25">
      <c r="A18" s="23" t="s">
        <v>18</v>
      </c>
      <c r="B18" s="17" t="s">
        <v>28</v>
      </c>
      <c r="C18" s="18">
        <f t="shared" si="0"/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f t="shared" si="4"/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">
        <v>1</v>
      </c>
      <c r="P18" s="1">
        <v>1</v>
      </c>
      <c r="Q18" s="8">
        <f>P18/O18</f>
        <v>1</v>
      </c>
      <c r="R18" s="8">
        <v>0</v>
      </c>
      <c r="S18" s="9"/>
    </row>
    <row r="19" spans="1:19" ht="45" x14ac:dyDescent="0.25">
      <c r="A19" s="23" t="s">
        <v>29</v>
      </c>
      <c r="B19" s="17" t="s">
        <v>31</v>
      </c>
      <c r="C19" s="18">
        <f t="shared" si="0"/>
        <v>749.7</v>
      </c>
      <c r="D19" s="18">
        <v>0</v>
      </c>
      <c r="E19" s="18">
        <v>0</v>
      </c>
      <c r="F19" s="18">
        <v>749.7</v>
      </c>
      <c r="G19" s="18">
        <v>0</v>
      </c>
      <c r="H19" s="18">
        <v>0</v>
      </c>
      <c r="I19" s="18">
        <f t="shared" si="4"/>
        <v>322.60000000000002</v>
      </c>
      <c r="J19" s="18">
        <v>0</v>
      </c>
      <c r="K19" s="18">
        <v>0</v>
      </c>
      <c r="L19" s="18">
        <v>322.60000000000002</v>
      </c>
      <c r="M19" s="18">
        <v>0</v>
      </c>
      <c r="N19" s="18">
        <v>0</v>
      </c>
      <c r="O19" s="18">
        <v>0</v>
      </c>
      <c r="P19" s="18">
        <v>0</v>
      </c>
      <c r="Q19" s="8" t="s">
        <v>19</v>
      </c>
      <c r="R19" s="8">
        <f t="shared" ref="R19:R28" si="6">I19/C19</f>
        <v>0.43030545551553956</v>
      </c>
      <c r="S19" s="9" t="s">
        <v>60</v>
      </c>
    </row>
    <row r="20" spans="1:19" ht="60" x14ac:dyDescent="0.25">
      <c r="A20" s="23" t="s">
        <v>30</v>
      </c>
      <c r="B20" s="17" t="s">
        <v>32</v>
      </c>
      <c r="C20" s="18">
        <f t="shared" si="0"/>
        <v>15067.1</v>
      </c>
      <c r="D20" s="18">
        <v>0</v>
      </c>
      <c r="E20" s="18">
        <v>0</v>
      </c>
      <c r="F20" s="18">
        <v>15067.1</v>
      </c>
      <c r="G20" s="18">
        <v>0</v>
      </c>
      <c r="H20" s="18">
        <v>0</v>
      </c>
      <c r="I20" s="18">
        <f t="shared" si="4"/>
        <v>14041.01</v>
      </c>
      <c r="J20" s="18">
        <v>0</v>
      </c>
      <c r="K20" s="18">
        <v>0</v>
      </c>
      <c r="L20" s="18">
        <v>14041.01</v>
      </c>
      <c r="M20" s="18">
        <v>0</v>
      </c>
      <c r="N20" s="18">
        <v>0</v>
      </c>
      <c r="O20" s="1">
        <v>1</v>
      </c>
      <c r="P20" s="1">
        <v>1</v>
      </c>
      <c r="Q20" s="8">
        <f>P20/O20</f>
        <v>1</v>
      </c>
      <c r="R20" s="8">
        <f t="shared" si="6"/>
        <v>0.93189864008336043</v>
      </c>
      <c r="S20" s="9" t="s">
        <v>47</v>
      </c>
    </row>
    <row r="21" spans="1:19" s="15" customFormat="1" ht="75" x14ac:dyDescent="0.25">
      <c r="A21" s="11" t="s">
        <v>23</v>
      </c>
      <c r="B21" s="12" t="s">
        <v>33</v>
      </c>
      <c r="C21" s="13">
        <f t="shared" si="0"/>
        <v>3030</v>
      </c>
      <c r="D21" s="13">
        <f>SUM(D22:D23)</f>
        <v>0</v>
      </c>
      <c r="E21" s="13">
        <f t="shared" ref="E21:H23" si="7">SUM(E22:E23)</f>
        <v>0</v>
      </c>
      <c r="F21" s="13">
        <f t="shared" si="7"/>
        <v>3030</v>
      </c>
      <c r="G21" s="13">
        <f t="shared" si="7"/>
        <v>0</v>
      </c>
      <c r="H21" s="13">
        <f t="shared" si="7"/>
        <v>0</v>
      </c>
      <c r="I21" s="13">
        <f t="shared" si="4"/>
        <v>0</v>
      </c>
      <c r="J21" s="13">
        <f>SUM(J22:J23)</f>
        <v>0</v>
      </c>
      <c r="K21" s="13">
        <f t="shared" ref="J21:N23" si="8">SUM(K22:K23)</f>
        <v>0</v>
      </c>
      <c r="L21" s="13">
        <f t="shared" si="8"/>
        <v>0</v>
      </c>
      <c r="M21" s="13">
        <f t="shared" si="8"/>
        <v>0</v>
      </c>
      <c r="N21" s="13">
        <f t="shared" si="8"/>
        <v>0</v>
      </c>
      <c r="O21" s="13" t="s">
        <v>19</v>
      </c>
      <c r="P21" s="13" t="s">
        <v>19</v>
      </c>
      <c r="Q21" s="14" t="s">
        <v>19</v>
      </c>
      <c r="R21" s="14">
        <f t="shared" si="6"/>
        <v>0</v>
      </c>
      <c r="S21" s="21"/>
    </row>
    <row r="22" spans="1:19" ht="45" x14ac:dyDescent="0.25">
      <c r="A22" s="23" t="s">
        <v>34</v>
      </c>
      <c r="B22" s="17" t="s">
        <v>35</v>
      </c>
      <c r="C22" s="18">
        <f t="shared" si="0"/>
        <v>0</v>
      </c>
      <c r="D22" s="18">
        <f t="shared" ref="D22:D23" si="9">SUM(D23:D24)</f>
        <v>0</v>
      </c>
      <c r="E22" s="18">
        <v>0</v>
      </c>
      <c r="F22" s="18">
        <v>0</v>
      </c>
      <c r="G22" s="18">
        <f t="shared" si="7"/>
        <v>0</v>
      </c>
      <c r="H22" s="18">
        <f t="shared" si="7"/>
        <v>0</v>
      </c>
      <c r="I22" s="18">
        <f t="shared" si="4"/>
        <v>0</v>
      </c>
      <c r="J22" s="18">
        <f t="shared" si="8"/>
        <v>0</v>
      </c>
      <c r="K22" s="18">
        <v>0</v>
      </c>
      <c r="L22" s="18">
        <v>0</v>
      </c>
      <c r="M22" s="18">
        <f t="shared" si="8"/>
        <v>0</v>
      </c>
      <c r="N22" s="18">
        <f t="shared" si="8"/>
        <v>0</v>
      </c>
      <c r="O22" s="2">
        <v>50</v>
      </c>
      <c r="P22" s="2">
        <v>50</v>
      </c>
      <c r="Q22" s="8">
        <f t="shared" ref="Q22:Q23" si="10">P22/O22</f>
        <v>1</v>
      </c>
      <c r="R22" s="14">
        <v>0</v>
      </c>
      <c r="S22" s="9"/>
    </row>
    <row r="23" spans="1:19" ht="105" x14ac:dyDescent="0.25">
      <c r="A23" s="23" t="s">
        <v>36</v>
      </c>
      <c r="B23" s="17" t="s">
        <v>37</v>
      </c>
      <c r="C23" s="18">
        <f t="shared" si="0"/>
        <v>3030</v>
      </c>
      <c r="D23" s="18">
        <f t="shared" si="9"/>
        <v>0</v>
      </c>
      <c r="E23" s="18"/>
      <c r="F23" s="18">
        <v>3030</v>
      </c>
      <c r="G23" s="18">
        <f t="shared" si="7"/>
        <v>0</v>
      </c>
      <c r="H23" s="18">
        <f t="shared" si="7"/>
        <v>0</v>
      </c>
      <c r="I23" s="18">
        <f t="shared" si="4"/>
        <v>0</v>
      </c>
      <c r="J23" s="18">
        <f t="shared" si="8"/>
        <v>0</v>
      </c>
      <c r="K23" s="18">
        <v>0</v>
      </c>
      <c r="L23" s="18">
        <v>0</v>
      </c>
      <c r="M23" s="18">
        <f t="shared" si="8"/>
        <v>0</v>
      </c>
      <c r="N23" s="18">
        <f t="shared" si="8"/>
        <v>0</v>
      </c>
      <c r="O23" s="18">
        <v>1100</v>
      </c>
      <c r="P23" s="18">
        <v>1100</v>
      </c>
      <c r="Q23" s="8">
        <f t="shared" si="10"/>
        <v>1</v>
      </c>
      <c r="R23" s="8">
        <f t="shared" si="6"/>
        <v>0</v>
      </c>
      <c r="S23" s="9" t="s">
        <v>50</v>
      </c>
    </row>
    <row r="24" spans="1:19" s="15" customFormat="1" ht="105" x14ac:dyDescent="0.25">
      <c r="A24" s="11" t="s">
        <v>24</v>
      </c>
      <c r="B24" s="12" t="s">
        <v>38</v>
      </c>
      <c r="C24" s="13">
        <f t="shared" si="0"/>
        <v>364741.86999999994</v>
      </c>
      <c r="D24" s="13">
        <f>SUM(D25:D28)</f>
        <v>0</v>
      </c>
      <c r="E24" s="13">
        <f t="shared" ref="E24:H24" si="11">SUM(E25:E28)</f>
        <v>3095.5</v>
      </c>
      <c r="F24" s="13">
        <f t="shared" si="11"/>
        <v>361646.36999999994</v>
      </c>
      <c r="G24" s="13">
        <f t="shared" si="11"/>
        <v>0</v>
      </c>
      <c r="H24" s="13">
        <f t="shared" si="11"/>
        <v>0</v>
      </c>
      <c r="I24" s="13">
        <f t="shared" si="4"/>
        <v>364673.77999999997</v>
      </c>
      <c r="J24" s="13">
        <f t="shared" ref="J24:N24" si="12">SUM(J25:J28)</f>
        <v>0</v>
      </c>
      <c r="K24" s="13">
        <f t="shared" si="12"/>
        <v>3095.5</v>
      </c>
      <c r="L24" s="13">
        <f t="shared" si="12"/>
        <v>361578.27999999997</v>
      </c>
      <c r="M24" s="13">
        <f t="shared" si="12"/>
        <v>0</v>
      </c>
      <c r="N24" s="13">
        <f t="shared" si="12"/>
        <v>0</v>
      </c>
      <c r="O24" s="13" t="s">
        <v>19</v>
      </c>
      <c r="P24" s="13" t="s">
        <v>19</v>
      </c>
      <c r="Q24" s="21" t="s">
        <v>19</v>
      </c>
      <c r="R24" s="14">
        <f t="shared" si="6"/>
        <v>0.99981332003369949</v>
      </c>
      <c r="S24" s="21"/>
    </row>
    <row r="25" spans="1:19" ht="60" x14ac:dyDescent="0.25">
      <c r="A25" s="23" t="s">
        <v>39</v>
      </c>
      <c r="B25" s="17" t="s">
        <v>40</v>
      </c>
      <c r="C25" s="18">
        <f t="shared" si="0"/>
        <v>145854</v>
      </c>
      <c r="D25" s="18">
        <v>0</v>
      </c>
      <c r="E25" s="18">
        <v>2984</v>
      </c>
      <c r="F25" s="18">
        <v>142870</v>
      </c>
      <c r="G25" s="18">
        <v>0</v>
      </c>
      <c r="H25" s="18">
        <v>0</v>
      </c>
      <c r="I25" s="18">
        <f t="shared" si="4"/>
        <v>145854</v>
      </c>
      <c r="J25" s="18">
        <v>0</v>
      </c>
      <c r="K25" s="18">
        <v>2984</v>
      </c>
      <c r="L25" s="18">
        <v>142870</v>
      </c>
      <c r="M25" s="18">
        <v>0</v>
      </c>
      <c r="N25" s="18">
        <v>0</v>
      </c>
      <c r="O25" s="18">
        <v>1.93</v>
      </c>
      <c r="P25" s="18">
        <v>1.93</v>
      </c>
      <c r="Q25" s="8">
        <f t="shared" ref="Q25:Q26" si="13">P25/O25</f>
        <v>1</v>
      </c>
      <c r="R25" s="8">
        <f t="shared" si="6"/>
        <v>1</v>
      </c>
      <c r="S25" s="9"/>
    </row>
    <row r="26" spans="1:19" ht="60" x14ac:dyDescent="0.25">
      <c r="A26" s="23" t="s">
        <v>41</v>
      </c>
      <c r="B26" s="17" t="s">
        <v>42</v>
      </c>
      <c r="C26" s="18">
        <f t="shared" si="0"/>
        <v>193565.58</v>
      </c>
      <c r="D26" s="18">
        <v>0</v>
      </c>
      <c r="E26" s="18">
        <v>0</v>
      </c>
      <c r="F26" s="18">
        <v>193565.58</v>
      </c>
      <c r="G26" s="18">
        <v>0</v>
      </c>
      <c r="H26" s="18">
        <v>0</v>
      </c>
      <c r="I26" s="18">
        <f t="shared" si="4"/>
        <v>193565.58</v>
      </c>
      <c r="J26" s="18">
        <v>0</v>
      </c>
      <c r="K26" s="18">
        <v>0</v>
      </c>
      <c r="L26" s="18">
        <v>193565.58</v>
      </c>
      <c r="M26" s="18">
        <v>0</v>
      </c>
      <c r="N26" s="18">
        <v>0</v>
      </c>
      <c r="O26" s="18">
        <v>1.85</v>
      </c>
      <c r="P26" s="18">
        <v>1.85</v>
      </c>
      <c r="Q26" s="8">
        <f t="shared" si="13"/>
        <v>1</v>
      </c>
      <c r="R26" s="8">
        <f t="shared" si="6"/>
        <v>1</v>
      </c>
      <c r="S26" s="9"/>
    </row>
    <row r="27" spans="1:19" ht="75" x14ac:dyDescent="0.25">
      <c r="A27" s="23" t="s">
        <v>43</v>
      </c>
      <c r="B27" s="17" t="s">
        <v>44</v>
      </c>
      <c r="C27" s="18">
        <f t="shared" si="0"/>
        <v>111.5</v>
      </c>
      <c r="D27" s="18">
        <v>0</v>
      </c>
      <c r="E27" s="18">
        <v>111.5</v>
      </c>
      <c r="F27" s="18">
        <v>0</v>
      </c>
      <c r="G27" s="18">
        <v>0</v>
      </c>
      <c r="H27" s="18">
        <v>0</v>
      </c>
      <c r="I27" s="18">
        <f t="shared" si="4"/>
        <v>111.5</v>
      </c>
      <c r="J27" s="18">
        <v>0</v>
      </c>
      <c r="K27" s="18">
        <v>111.5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8">
        <v>1</v>
      </c>
      <c r="R27" s="8">
        <f t="shared" si="6"/>
        <v>1</v>
      </c>
      <c r="S27" s="9"/>
    </row>
    <row r="28" spans="1:19" ht="75" x14ac:dyDescent="0.25">
      <c r="A28" s="23" t="s">
        <v>45</v>
      </c>
      <c r="B28" s="17" t="s">
        <v>46</v>
      </c>
      <c r="C28" s="18">
        <f t="shared" si="0"/>
        <v>25210.79</v>
      </c>
      <c r="D28" s="18">
        <v>0</v>
      </c>
      <c r="E28" s="18">
        <v>0</v>
      </c>
      <c r="F28" s="18">
        <v>25210.79</v>
      </c>
      <c r="G28" s="18">
        <v>0</v>
      </c>
      <c r="H28" s="18">
        <v>0</v>
      </c>
      <c r="I28" s="18">
        <f t="shared" si="4"/>
        <v>25142.7</v>
      </c>
      <c r="J28" s="18">
        <v>0</v>
      </c>
      <c r="K28" s="18">
        <v>0</v>
      </c>
      <c r="L28" s="18">
        <v>25142.7</v>
      </c>
      <c r="M28" s="18">
        <v>0</v>
      </c>
      <c r="N28" s="18">
        <v>0</v>
      </c>
      <c r="O28" s="19">
        <v>0.8</v>
      </c>
      <c r="P28" s="19">
        <v>0.87590000000000001</v>
      </c>
      <c r="Q28" s="8">
        <v>1</v>
      </c>
      <c r="R28" s="8">
        <f t="shared" si="6"/>
        <v>0.99729917229884502</v>
      </c>
      <c r="S28" s="9"/>
    </row>
    <row r="30" spans="1:19" x14ac:dyDescent="0.25">
      <c r="B30" s="3" t="s">
        <v>48</v>
      </c>
      <c r="G30" s="22" t="s">
        <v>49</v>
      </c>
    </row>
  </sheetData>
  <mergeCells count="31">
    <mergeCell ref="R8:R13"/>
    <mergeCell ref="S8:S13"/>
    <mergeCell ref="C9:H10"/>
    <mergeCell ref="I9:N9"/>
    <mergeCell ref="I10:N10"/>
    <mergeCell ref="C11:C13"/>
    <mergeCell ref="D11:D13"/>
    <mergeCell ref="E11:E13"/>
    <mergeCell ref="F11:F13"/>
    <mergeCell ref="G11:G13"/>
    <mergeCell ref="Q8:Q13"/>
    <mergeCell ref="L11:L13"/>
    <mergeCell ref="M11:M13"/>
    <mergeCell ref="N11:N13"/>
    <mergeCell ref="O11:O13"/>
    <mergeCell ref="P11:P13"/>
    <mergeCell ref="A8:A13"/>
    <mergeCell ref="B8:B13"/>
    <mergeCell ref="C8:H8"/>
    <mergeCell ref="I8:N8"/>
    <mergeCell ref="O8:P10"/>
    <mergeCell ref="H11:H13"/>
    <mergeCell ref="I11:I13"/>
    <mergeCell ref="J11:J13"/>
    <mergeCell ref="K11:K13"/>
    <mergeCell ref="C6:N6"/>
    <mergeCell ref="A1:S1"/>
    <mergeCell ref="A2:S2"/>
    <mergeCell ref="C3:N3"/>
    <mergeCell ref="C4:N4"/>
    <mergeCell ref="C5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2C8D3-96D0-47B3-9246-C2EB9533D9D6}">
  <dimension ref="A1:S30"/>
  <sheetViews>
    <sheetView topLeftCell="A7" workbookViewId="0">
      <pane ySplit="8" topLeftCell="A15" activePane="bottomLeft" state="frozen"/>
      <selection activeCell="A7" sqref="A7"/>
      <selection pane="bottomLeft" activeCell="A7" sqref="A1:XFD1048576"/>
    </sheetView>
  </sheetViews>
  <sheetFormatPr defaultColWidth="8.85546875" defaultRowHeight="15" x14ac:dyDescent="0.25"/>
  <cols>
    <col min="1" max="1" width="10.140625" bestFit="1" customWidth="1"/>
    <col min="2" max="2" width="39.5703125" customWidth="1"/>
    <col min="3" max="3" width="14.42578125" customWidth="1"/>
    <col min="4" max="4" width="13.140625" customWidth="1"/>
    <col min="5" max="5" width="11" customWidth="1"/>
    <col min="6" max="6" width="11.42578125" customWidth="1"/>
    <col min="7" max="7" width="10.140625" customWidth="1"/>
    <col min="8" max="8" width="15.28515625" customWidth="1"/>
    <col min="9" max="9" width="12.42578125" customWidth="1"/>
    <col min="10" max="10" width="12.85546875" customWidth="1"/>
    <col min="11" max="12" width="12" customWidth="1"/>
    <col min="13" max="13" width="10.42578125" customWidth="1"/>
    <col min="14" max="14" width="15" customWidth="1"/>
    <col min="15" max="15" width="9.140625" customWidth="1"/>
    <col min="16" max="16" width="9.28515625" bestFit="1" customWidth="1"/>
    <col min="17" max="17" width="11.42578125" customWidth="1"/>
    <col min="18" max="18" width="12.85546875" customWidth="1"/>
    <col min="19" max="19" width="37.85546875" customWidth="1"/>
    <col min="21" max="21" width="10.85546875" bestFit="1" customWidth="1"/>
  </cols>
  <sheetData>
    <row r="1" spans="1:19" ht="27.75" customHeight="1" x14ac:dyDescent="0.25">
      <c r="A1" s="40" t="s">
        <v>55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26.25" customHeight="1" x14ac:dyDescent="0.25">
      <c r="A2" s="40" t="s">
        <v>61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16.5" customHeight="1" x14ac:dyDescent="0.25">
      <c r="A3" s="26" t="s">
        <v>51</v>
      </c>
      <c r="B3" s="24"/>
      <c r="C3" s="39" t="s">
        <v>56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24"/>
      <c r="P3" s="24"/>
      <c r="Q3" s="24"/>
      <c r="R3" s="24"/>
      <c r="S3" s="24"/>
    </row>
    <row r="4" spans="1:19" ht="16.5" customHeight="1" x14ac:dyDescent="0.25">
      <c r="A4" s="26" t="s">
        <v>52</v>
      </c>
      <c r="B4" s="24"/>
      <c r="C4" s="39" t="s">
        <v>57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24"/>
      <c r="P4" s="24"/>
      <c r="Q4" s="24"/>
      <c r="R4" s="24"/>
      <c r="S4" s="24"/>
    </row>
    <row r="5" spans="1:19" ht="16.5" customHeight="1" x14ac:dyDescent="0.25">
      <c r="A5" s="26" t="s">
        <v>53</v>
      </c>
      <c r="B5" s="24"/>
      <c r="C5" s="39" t="s">
        <v>58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24"/>
      <c r="P5" s="24"/>
      <c r="Q5" s="24"/>
      <c r="R5" s="24"/>
      <c r="S5" s="24"/>
    </row>
    <row r="6" spans="1:19" ht="16.5" customHeight="1" x14ac:dyDescent="0.25">
      <c r="A6" s="26" t="s">
        <v>54</v>
      </c>
      <c r="B6" s="24"/>
      <c r="C6" s="39">
        <v>3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24"/>
      <c r="P6" s="24"/>
      <c r="Q6" s="24"/>
      <c r="R6" s="24"/>
      <c r="S6" s="24"/>
    </row>
    <row r="7" spans="1:19" x14ac:dyDescent="0.25">
      <c r="A7" s="4"/>
    </row>
    <row r="8" spans="1:19" ht="17.25" customHeight="1" x14ac:dyDescent="0.25">
      <c r="A8" s="41" t="s">
        <v>0</v>
      </c>
      <c r="B8" s="42" t="s">
        <v>12</v>
      </c>
      <c r="C8" s="41" t="s">
        <v>1</v>
      </c>
      <c r="D8" s="41"/>
      <c r="E8" s="41"/>
      <c r="F8" s="41"/>
      <c r="G8" s="41"/>
      <c r="H8" s="41"/>
      <c r="I8" s="45" t="s">
        <v>2</v>
      </c>
      <c r="J8" s="46"/>
      <c r="K8" s="46"/>
      <c r="L8" s="46"/>
      <c r="M8" s="46"/>
      <c r="N8" s="47"/>
      <c r="O8" s="47" t="s">
        <v>3</v>
      </c>
      <c r="P8" s="41"/>
      <c r="Q8" s="41" t="s">
        <v>20</v>
      </c>
      <c r="R8" s="41" t="s">
        <v>21</v>
      </c>
      <c r="S8" s="41" t="s">
        <v>22</v>
      </c>
    </row>
    <row r="9" spans="1:19" ht="17.25" customHeight="1" x14ac:dyDescent="0.25">
      <c r="A9" s="41"/>
      <c r="B9" s="43"/>
      <c r="C9" s="41" t="s">
        <v>4</v>
      </c>
      <c r="D9" s="41"/>
      <c r="E9" s="41"/>
      <c r="F9" s="41"/>
      <c r="G9" s="41"/>
      <c r="H9" s="41"/>
      <c r="I9" s="48" t="s">
        <v>14</v>
      </c>
      <c r="J9" s="49"/>
      <c r="K9" s="49"/>
      <c r="L9" s="49"/>
      <c r="M9" s="49"/>
      <c r="N9" s="50"/>
      <c r="O9" s="47"/>
      <c r="P9" s="41"/>
      <c r="Q9" s="41"/>
      <c r="R9" s="41"/>
      <c r="S9" s="41"/>
    </row>
    <row r="10" spans="1:19" ht="17.25" customHeight="1" x14ac:dyDescent="0.25">
      <c r="A10" s="41"/>
      <c r="B10" s="43"/>
      <c r="C10" s="41"/>
      <c r="D10" s="41"/>
      <c r="E10" s="41"/>
      <c r="F10" s="41"/>
      <c r="G10" s="41"/>
      <c r="H10" s="41"/>
      <c r="I10" s="51" t="s">
        <v>5</v>
      </c>
      <c r="J10" s="52"/>
      <c r="K10" s="52"/>
      <c r="L10" s="52"/>
      <c r="M10" s="52"/>
      <c r="N10" s="53"/>
      <c r="O10" s="47"/>
      <c r="P10" s="41"/>
      <c r="Q10" s="41"/>
      <c r="R10" s="41"/>
      <c r="S10" s="41"/>
    </row>
    <row r="11" spans="1:19" ht="59.25" customHeight="1" x14ac:dyDescent="0.25">
      <c r="A11" s="41"/>
      <c r="B11" s="43"/>
      <c r="C11" s="41" t="s">
        <v>15</v>
      </c>
      <c r="D11" s="41" t="s">
        <v>13</v>
      </c>
      <c r="E11" s="41" t="s">
        <v>6</v>
      </c>
      <c r="F11" s="41" t="s">
        <v>7</v>
      </c>
      <c r="G11" s="41" t="s">
        <v>8</v>
      </c>
      <c r="H11" s="41" t="s">
        <v>9</v>
      </c>
      <c r="I11" s="42" t="s">
        <v>15</v>
      </c>
      <c r="J11" s="43" t="s">
        <v>13</v>
      </c>
      <c r="K11" s="44" t="s">
        <v>6</v>
      </c>
      <c r="L11" s="44" t="s">
        <v>7</v>
      </c>
      <c r="M11" s="44" t="s">
        <v>8</v>
      </c>
      <c r="N11" s="43" t="s">
        <v>9</v>
      </c>
      <c r="O11" s="41" t="s">
        <v>10</v>
      </c>
      <c r="P11" s="41" t="s">
        <v>11</v>
      </c>
      <c r="Q11" s="41"/>
      <c r="R11" s="41"/>
      <c r="S11" s="41"/>
    </row>
    <row r="12" spans="1:19" ht="14.25" customHeight="1" x14ac:dyDescent="0.25">
      <c r="A12" s="41"/>
      <c r="B12" s="43"/>
      <c r="C12" s="41"/>
      <c r="D12" s="41"/>
      <c r="E12" s="41"/>
      <c r="F12" s="41"/>
      <c r="G12" s="41"/>
      <c r="H12" s="41"/>
      <c r="I12" s="43"/>
      <c r="J12" s="43"/>
      <c r="K12" s="41"/>
      <c r="L12" s="41"/>
      <c r="M12" s="41"/>
      <c r="N12" s="43"/>
      <c r="O12" s="41"/>
      <c r="P12" s="41"/>
      <c r="Q12" s="41"/>
      <c r="R12" s="41"/>
      <c r="S12" s="41"/>
    </row>
    <row r="13" spans="1:19" hidden="1" x14ac:dyDescent="0.25">
      <c r="A13" s="41"/>
      <c r="B13" s="44"/>
      <c r="C13" s="41"/>
      <c r="D13" s="41"/>
      <c r="E13" s="41"/>
      <c r="F13" s="41"/>
      <c r="G13" s="41"/>
      <c r="H13" s="41"/>
      <c r="I13" s="44"/>
      <c r="J13" s="44"/>
      <c r="K13" s="41"/>
      <c r="L13" s="41"/>
      <c r="M13" s="41"/>
      <c r="N13" s="44"/>
      <c r="O13" s="41"/>
      <c r="P13" s="41"/>
      <c r="Q13" s="41"/>
      <c r="R13" s="41"/>
      <c r="S13" s="41"/>
    </row>
    <row r="14" spans="1:19" x14ac:dyDescent="0.25">
      <c r="A14" s="23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3">
        <v>11</v>
      </c>
      <c r="L14" s="23">
        <v>12</v>
      </c>
      <c r="M14" s="23">
        <v>13</v>
      </c>
      <c r="N14" s="23">
        <v>14</v>
      </c>
      <c r="O14" s="23">
        <v>15</v>
      </c>
      <c r="P14" s="23">
        <v>16</v>
      </c>
      <c r="Q14" s="23">
        <v>17</v>
      </c>
      <c r="R14" s="23">
        <v>18</v>
      </c>
      <c r="S14" s="23">
        <v>19</v>
      </c>
    </row>
    <row r="15" spans="1:19" s="10" customFormat="1" ht="57" x14ac:dyDescent="0.25">
      <c r="A15" s="27">
        <v>1</v>
      </c>
      <c r="B15" s="28" t="s">
        <v>25</v>
      </c>
      <c r="C15" s="29">
        <f t="shared" ref="C15:C28" si="0">SUM(D15:H15)</f>
        <v>282530.31</v>
      </c>
      <c r="D15" s="29">
        <f>D16+D21+D24</f>
        <v>0</v>
      </c>
      <c r="E15" s="29">
        <f t="shared" ref="E15:H15" si="1">E16+E21+E24</f>
        <v>3489.5</v>
      </c>
      <c r="F15" s="29">
        <f>F16+F21+F24</f>
        <v>279040.81</v>
      </c>
      <c r="G15" s="29">
        <f t="shared" si="1"/>
        <v>0</v>
      </c>
      <c r="H15" s="29">
        <f t="shared" si="1"/>
        <v>0</v>
      </c>
      <c r="I15" s="29">
        <f>SUM(J15:N15)</f>
        <v>68394.864220000003</v>
      </c>
      <c r="J15" s="29">
        <f t="shared" ref="J15:N15" si="2">J16+J21+J24</f>
        <v>0</v>
      </c>
      <c r="K15" s="29">
        <f t="shared" si="2"/>
        <v>844.5</v>
      </c>
      <c r="L15" s="29">
        <f>L16+L21+L24</f>
        <v>67550.364220000003</v>
      </c>
      <c r="M15" s="29">
        <f t="shared" si="2"/>
        <v>0</v>
      </c>
      <c r="N15" s="29">
        <f t="shared" si="2"/>
        <v>0</v>
      </c>
      <c r="O15" s="29" t="s">
        <v>19</v>
      </c>
      <c r="P15" s="29" t="s">
        <v>19</v>
      </c>
      <c r="Q15" s="30" t="s">
        <v>19</v>
      </c>
      <c r="R15" s="30">
        <f>I15/C15</f>
        <v>0.24207974082497558</v>
      </c>
      <c r="S15" s="31"/>
    </row>
    <row r="16" spans="1:19" s="15" customFormat="1" ht="90" x14ac:dyDescent="0.25">
      <c r="A16" s="32" t="s">
        <v>16</v>
      </c>
      <c r="B16" s="33" t="s">
        <v>26</v>
      </c>
      <c r="C16" s="34">
        <f>SUM(D16:H16)</f>
        <v>17160.809999999998</v>
      </c>
      <c r="D16" s="34">
        <f>SUM(D17:D20)</f>
        <v>0</v>
      </c>
      <c r="E16" s="34">
        <f t="shared" ref="E16:H16" si="3">SUM(E17:E20)</f>
        <v>0</v>
      </c>
      <c r="F16" s="34">
        <f t="shared" si="3"/>
        <v>17160.809999999998</v>
      </c>
      <c r="G16" s="34">
        <f t="shared" si="3"/>
        <v>0</v>
      </c>
      <c r="H16" s="34">
        <f t="shared" si="3"/>
        <v>0</v>
      </c>
      <c r="I16" s="34">
        <f t="shared" ref="I16:I28" si="4">SUM(J16:N16)</f>
        <v>2809.78422</v>
      </c>
      <c r="J16" s="34">
        <f t="shared" ref="J16:N16" si="5">SUM(J17:J20)</f>
        <v>0</v>
      </c>
      <c r="K16" s="34">
        <f t="shared" si="5"/>
        <v>0</v>
      </c>
      <c r="L16" s="34">
        <f t="shared" si="5"/>
        <v>2809.78422</v>
      </c>
      <c r="M16" s="34">
        <f t="shared" si="5"/>
        <v>0</v>
      </c>
      <c r="N16" s="34">
        <f t="shared" si="5"/>
        <v>0</v>
      </c>
      <c r="O16" s="34" t="s">
        <v>19</v>
      </c>
      <c r="P16" s="34" t="s">
        <v>19</v>
      </c>
      <c r="Q16" s="35" t="s">
        <v>19</v>
      </c>
      <c r="R16" s="36">
        <f>I16/C16</f>
        <v>0.16373261052362914</v>
      </c>
      <c r="S16" s="35"/>
    </row>
    <row r="17" spans="1:19" ht="60" x14ac:dyDescent="0.25">
      <c r="A17" s="16" t="s">
        <v>17</v>
      </c>
      <c r="B17" s="17" t="s">
        <v>27</v>
      </c>
      <c r="C17" s="18">
        <f t="shared" si="0"/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f t="shared" si="4"/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9">
        <v>0.85</v>
      </c>
      <c r="P17" s="38">
        <v>0.85</v>
      </c>
      <c r="Q17" s="8">
        <v>1</v>
      </c>
      <c r="R17" s="14">
        <v>0</v>
      </c>
      <c r="S17" s="20"/>
    </row>
    <row r="18" spans="1:19" ht="60" x14ac:dyDescent="0.25">
      <c r="A18" s="23" t="s">
        <v>18</v>
      </c>
      <c r="B18" s="17" t="s">
        <v>28</v>
      </c>
      <c r="C18" s="18">
        <f t="shared" si="0"/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f t="shared" si="4"/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">
        <v>1</v>
      </c>
      <c r="P18" s="1">
        <v>1</v>
      </c>
      <c r="Q18" s="8">
        <f>P18/O18</f>
        <v>1</v>
      </c>
      <c r="R18" s="8">
        <v>0</v>
      </c>
      <c r="S18" s="9"/>
    </row>
    <row r="19" spans="1:19" ht="45" x14ac:dyDescent="0.25">
      <c r="A19" s="23" t="s">
        <v>29</v>
      </c>
      <c r="B19" s="17" t="s">
        <v>31</v>
      </c>
      <c r="C19" s="18">
        <f t="shared" si="0"/>
        <v>354.3</v>
      </c>
      <c r="D19" s="18">
        <v>0</v>
      </c>
      <c r="E19" s="18">
        <v>0</v>
      </c>
      <c r="F19" s="18">
        <v>354.3</v>
      </c>
      <c r="G19" s="18">
        <v>0</v>
      </c>
      <c r="H19" s="18">
        <v>0</v>
      </c>
      <c r="I19" s="18">
        <f t="shared" si="4"/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8" t="s">
        <v>19</v>
      </c>
      <c r="R19" s="8">
        <f t="shared" ref="R19:R28" si="6">I19/C19</f>
        <v>0</v>
      </c>
      <c r="S19" s="9" t="s">
        <v>63</v>
      </c>
    </row>
    <row r="20" spans="1:19" ht="60" x14ac:dyDescent="0.25">
      <c r="A20" s="23" t="s">
        <v>30</v>
      </c>
      <c r="B20" s="17" t="s">
        <v>32</v>
      </c>
      <c r="C20" s="18">
        <f t="shared" si="0"/>
        <v>16806.509999999998</v>
      </c>
      <c r="D20" s="18">
        <v>0</v>
      </c>
      <c r="E20" s="18">
        <v>0</v>
      </c>
      <c r="F20" s="18">
        <v>16806.509999999998</v>
      </c>
      <c r="G20" s="18">
        <v>0</v>
      </c>
      <c r="H20" s="18">
        <v>0</v>
      </c>
      <c r="I20" s="18">
        <f t="shared" si="4"/>
        <v>2809.78422</v>
      </c>
      <c r="J20" s="18">
        <v>0</v>
      </c>
      <c r="K20" s="18">
        <v>0</v>
      </c>
      <c r="L20" s="18">
        <v>2809.78422</v>
      </c>
      <c r="M20" s="18">
        <v>0</v>
      </c>
      <c r="N20" s="18">
        <v>0</v>
      </c>
      <c r="O20" s="1">
        <v>1</v>
      </c>
      <c r="P20" s="1">
        <v>1</v>
      </c>
      <c r="Q20" s="8">
        <f>P20/O20</f>
        <v>1</v>
      </c>
      <c r="R20" s="8">
        <f>I20/C20</f>
        <v>0.167184276807023</v>
      </c>
      <c r="S20" s="9" t="s">
        <v>62</v>
      </c>
    </row>
    <row r="21" spans="1:19" s="15" customFormat="1" ht="75" x14ac:dyDescent="0.25">
      <c r="A21" s="32" t="s">
        <v>23</v>
      </c>
      <c r="B21" s="33" t="s">
        <v>33</v>
      </c>
      <c r="C21" s="34">
        <f t="shared" si="0"/>
        <v>3100</v>
      </c>
      <c r="D21" s="34">
        <f>SUM(D22:D23)</f>
        <v>0</v>
      </c>
      <c r="E21" s="34">
        <f t="shared" ref="E21:H23" si="7">SUM(E22:E23)</f>
        <v>0</v>
      </c>
      <c r="F21" s="34">
        <f t="shared" si="7"/>
        <v>3100</v>
      </c>
      <c r="G21" s="34">
        <f t="shared" si="7"/>
        <v>0</v>
      </c>
      <c r="H21" s="34">
        <f t="shared" si="7"/>
        <v>0</v>
      </c>
      <c r="I21" s="34">
        <f t="shared" si="4"/>
        <v>0</v>
      </c>
      <c r="J21" s="34">
        <f>SUM(J22:J23)</f>
        <v>0</v>
      </c>
      <c r="K21" s="34">
        <f t="shared" ref="J21:N23" si="8">SUM(K22:K23)</f>
        <v>0</v>
      </c>
      <c r="L21" s="34">
        <f t="shared" si="8"/>
        <v>0</v>
      </c>
      <c r="M21" s="34">
        <f t="shared" si="8"/>
        <v>0</v>
      </c>
      <c r="N21" s="34">
        <f t="shared" si="8"/>
        <v>0</v>
      </c>
      <c r="O21" s="34" t="s">
        <v>19</v>
      </c>
      <c r="P21" s="34" t="s">
        <v>19</v>
      </c>
      <c r="Q21" s="36" t="s">
        <v>19</v>
      </c>
      <c r="R21" s="36">
        <f t="shared" si="6"/>
        <v>0</v>
      </c>
      <c r="S21" s="37"/>
    </row>
    <row r="22" spans="1:19" ht="45" x14ac:dyDescent="0.25">
      <c r="A22" s="23" t="s">
        <v>34</v>
      </c>
      <c r="B22" s="17" t="s">
        <v>35</v>
      </c>
      <c r="C22" s="18">
        <f t="shared" si="0"/>
        <v>0</v>
      </c>
      <c r="D22" s="18">
        <f t="shared" ref="D22:D23" si="9">SUM(D23:D24)</f>
        <v>0</v>
      </c>
      <c r="E22" s="18">
        <v>0</v>
      </c>
      <c r="F22" s="18">
        <v>0</v>
      </c>
      <c r="G22" s="18">
        <f t="shared" si="7"/>
        <v>0</v>
      </c>
      <c r="H22" s="18">
        <f t="shared" si="7"/>
        <v>0</v>
      </c>
      <c r="I22" s="18">
        <f t="shared" si="4"/>
        <v>0</v>
      </c>
      <c r="J22" s="18">
        <f t="shared" si="8"/>
        <v>0</v>
      </c>
      <c r="K22" s="18">
        <v>0</v>
      </c>
      <c r="L22" s="18">
        <v>0</v>
      </c>
      <c r="M22" s="18">
        <f t="shared" si="8"/>
        <v>0</v>
      </c>
      <c r="N22" s="18">
        <f t="shared" si="8"/>
        <v>0</v>
      </c>
      <c r="O22" s="2">
        <v>50</v>
      </c>
      <c r="P22" s="2">
        <v>50</v>
      </c>
      <c r="Q22" s="8">
        <f t="shared" ref="Q22:Q23" si="10">P22/O22</f>
        <v>1</v>
      </c>
      <c r="R22" s="14">
        <v>0</v>
      </c>
      <c r="S22" s="9"/>
    </row>
    <row r="23" spans="1:19" ht="93" customHeight="1" x14ac:dyDescent="0.25">
      <c r="A23" s="23" t="s">
        <v>36</v>
      </c>
      <c r="B23" s="17" t="s">
        <v>37</v>
      </c>
      <c r="C23" s="18">
        <f t="shared" si="0"/>
        <v>3100</v>
      </c>
      <c r="D23" s="18">
        <f t="shared" si="9"/>
        <v>0</v>
      </c>
      <c r="E23" s="18"/>
      <c r="F23" s="18">
        <v>3100</v>
      </c>
      <c r="G23" s="18">
        <f t="shared" si="7"/>
        <v>0</v>
      </c>
      <c r="H23" s="18">
        <f t="shared" si="7"/>
        <v>0</v>
      </c>
      <c r="I23" s="18">
        <f t="shared" si="4"/>
        <v>0</v>
      </c>
      <c r="J23" s="18">
        <f t="shared" si="8"/>
        <v>0</v>
      </c>
      <c r="K23" s="18">
        <v>0</v>
      </c>
      <c r="L23" s="18">
        <v>0</v>
      </c>
      <c r="M23" s="18">
        <f t="shared" si="8"/>
        <v>0</v>
      </c>
      <c r="N23" s="18">
        <f t="shared" si="8"/>
        <v>0</v>
      </c>
      <c r="O23" s="18">
        <v>1100</v>
      </c>
      <c r="P23" s="18">
        <v>1100</v>
      </c>
      <c r="Q23" s="8">
        <f t="shared" si="10"/>
        <v>1</v>
      </c>
      <c r="R23" s="8">
        <f t="shared" si="6"/>
        <v>0</v>
      </c>
      <c r="S23" s="9" t="s">
        <v>50</v>
      </c>
    </row>
    <row r="24" spans="1:19" s="15" customFormat="1" ht="105" x14ac:dyDescent="0.25">
      <c r="A24" s="32" t="s">
        <v>24</v>
      </c>
      <c r="B24" s="33" t="s">
        <v>38</v>
      </c>
      <c r="C24" s="34">
        <f t="shared" si="0"/>
        <v>262269.5</v>
      </c>
      <c r="D24" s="34">
        <f>SUM(D25:D28)</f>
        <v>0</v>
      </c>
      <c r="E24" s="34">
        <f t="shared" ref="E24:H24" si="11">SUM(E25:E28)</f>
        <v>3489.5</v>
      </c>
      <c r="F24" s="34">
        <f t="shared" si="11"/>
        <v>258780</v>
      </c>
      <c r="G24" s="34">
        <f t="shared" si="11"/>
        <v>0</v>
      </c>
      <c r="H24" s="34">
        <f t="shared" si="11"/>
        <v>0</v>
      </c>
      <c r="I24" s="34">
        <f t="shared" si="4"/>
        <v>65585.08</v>
      </c>
      <c r="J24" s="34">
        <f t="shared" ref="J24:N24" si="12">SUM(J25:J28)</f>
        <v>0</v>
      </c>
      <c r="K24" s="34">
        <f t="shared" si="12"/>
        <v>844.5</v>
      </c>
      <c r="L24" s="34">
        <f t="shared" si="12"/>
        <v>64740.58</v>
      </c>
      <c r="M24" s="34">
        <f t="shared" si="12"/>
        <v>0</v>
      </c>
      <c r="N24" s="34">
        <f t="shared" si="12"/>
        <v>0</v>
      </c>
      <c r="O24" s="34" t="s">
        <v>19</v>
      </c>
      <c r="P24" s="34" t="s">
        <v>19</v>
      </c>
      <c r="Q24" s="37" t="s">
        <v>19</v>
      </c>
      <c r="R24" s="36">
        <f t="shared" si="6"/>
        <v>0.25006750689653201</v>
      </c>
      <c r="S24" s="37"/>
    </row>
    <row r="25" spans="1:19" ht="60" x14ac:dyDescent="0.25">
      <c r="A25" s="23" t="s">
        <v>39</v>
      </c>
      <c r="B25" s="17" t="s">
        <v>40</v>
      </c>
      <c r="C25" s="18">
        <f t="shared" si="0"/>
        <v>118263</v>
      </c>
      <c r="D25" s="18">
        <v>0</v>
      </c>
      <c r="E25" s="18">
        <v>3378</v>
      </c>
      <c r="F25" s="18">
        <v>114885</v>
      </c>
      <c r="G25" s="18">
        <v>0</v>
      </c>
      <c r="H25" s="18">
        <v>0</v>
      </c>
      <c r="I25" s="18">
        <f t="shared" si="4"/>
        <v>29611.327000000001</v>
      </c>
      <c r="J25" s="18">
        <v>0</v>
      </c>
      <c r="K25" s="18">
        <v>844.5</v>
      </c>
      <c r="L25" s="18">
        <v>28766.827000000001</v>
      </c>
      <c r="M25" s="18">
        <v>0</v>
      </c>
      <c r="N25" s="18">
        <v>0</v>
      </c>
      <c r="O25" s="18">
        <v>1.87</v>
      </c>
      <c r="P25" s="18">
        <v>1.87</v>
      </c>
      <c r="Q25" s="8">
        <f t="shared" ref="Q25:Q26" si="13">P25/O25</f>
        <v>1</v>
      </c>
      <c r="R25" s="8">
        <f t="shared" si="6"/>
        <v>0.25038538680737005</v>
      </c>
      <c r="S25" s="9"/>
    </row>
    <row r="26" spans="1:19" ht="60" x14ac:dyDescent="0.25">
      <c r="A26" s="23" t="s">
        <v>41</v>
      </c>
      <c r="B26" s="17" t="s">
        <v>42</v>
      </c>
      <c r="C26" s="18">
        <f t="shared" si="0"/>
        <v>124928</v>
      </c>
      <c r="D26" s="18">
        <v>0</v>
      </c>
      <c r="E26" s="18">
        <v>0</v>
      </c>
      <c r="F26" s="18">
        <v>124928</v>
      </c>
      <c r="G26" s="18">
        <v>0</v>
      </c>
      <c r="H26" s="18">
        <v>0</v>
      </c>
      <c r="I26" s="18">
        <f t="shared" si="4"/>
        <v>31232.001</v>
      </c>
      <c r="J26" s="18">
        <v>0</v>
      </c>
      <c r="K26" s="18">
        <v>0</v>
      </c>
      <c r="L26" s="18">
        <v>31232.001</v>
      </c>
      <c r="M26" s="18">
        <v>0</v>
      </c>
      <c r="N26" s="18">
        <v>0</v>
      </c>
      <c r="O26" s="18">
        <v>2.16</v>
      </c>
      <c r="P26" s="18">
        <v>2.16</v>
      </c>
      <c r="Q26" s="8">
        <f t="shared" si="13"/>
        <v>1</v>
      </c>
      <c r="R26" s="8">
        <f t="shared" si="6"/>
        <v>0.25000000800461064</v>
      </c>
      <c r="S26" s="9"/>
    </row>
    <row r="27" spans="1:19" ht="75" x14ac:dyDescent="0.25">
      <c r="A27" s="23" t="s">
        <v>43</v>
      </c>
      <c r="B27" s="17" t="s">
        <v>44</v>
      </c>
      <c r="C27" s="18">
        <f t="shared" si="0"/>
        <v>111.5</v>
      </c>
      <c r="D27" s="18">
        <v>0</v>
      </c>
      <c r="E27" s="18">
        <v>111.5</v>
      </c>
      <c r="F27" s="18">
        <v>0</v>
      </c>
      <c r="G27" s="18">
        <v>0</v>
      </c>
      <c r="H27" s="18">
        <v>0</v>
      </c>
      <c r="I27" s="18">
        <f t="shared" si="4"/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8">
        <v>1</v>
      </c>
      <c r="R27" s="8">
        <f t="shared" si="6"/>
        <v>0</v>
      </c>
      <c r="S27" s="9"/>
    </row>
    <row r="28" spans="1:19" ht="75" x14ac:dyDescent="0.25">
      <c r="A28" s="23" t="s">
        <v>45</v>
      </c>
      <c r="B28" s="17" t="s">
        <v>46</v>
      </c>
      <c r="C28" s="18">
        <f t="shared" si="0"/>
        <v>18967</v>
      </c>
      <c r="D28" s="18">
        <v>0</v>
      </c>
      <c r="E28" s="18">
        <v>0</v>
      </c>
      <c r="F28" s="18">
        <v>18967</v>
      </c>
      <c r="G28" s="18">
        <v>0</v>
      </c>
      <c r="H28" s="18">
        <v>0</v>
      </c>
      <c r="I28" s="18">
        <f t="shared" si="4"/>
        <v>4741.7520000000004</v>
      </c>
      <c r="J28" s="18">
        <v>0</v>
      </c>
      <c r="K28" s="18">
        <v>0</v>
      </c>
      <c r="L28" s="18">
        <v>4741.7520000000004</v>
      </c>
      <c r="M28" s="18">
        <v>0</v>
      </c>
      <c r="N28" s="18">
        <v>0</v>
      </c>
      <c r="O28" s="9">
        <v>0.8</v>
      </c>
      <c r="P28" s="9">
        <v>0.8</v>
      </c>
      <c r="Q28" s="8">
        <v>1</v>
      </c>
      <c r="R28" s="8">
        <f t="shared" si="6"/>
        <v>0.25000010544630147</v>
      </c>
      <c r="S28" s="9"/>
    </row>
    <row r="30" spans="1:19" x14ac:dyDescent="0.25">
      <c r="B30" s="3" t="s">
        <v>48</v>
      </c>
      <c r="G30" s="22" t="s">
        <v>49</v>
      </c>
    </row>
  </sheetData>
  <mergeCells count="31">
    <mergeCell ref="C6:N6"/>
    <mergeCell ref="A1:S1"/>
    <mergeCell ref="A2:S2"/>
    <mergeCell ref="C3:N3"/>
    <mergeCell ref="C4:N4"/>
    <mergeCell ref="C5:N5"/>
    <mergeCell ref="A8:A13"/>
    <mergeCell ref="B8:B13"/>
    <mergeCell ref="C8:H8"/>
    <mergeCell ref="I8:N8"/>
    <mergeCell ref="O8:P10"/>
    <mergeCell ref="H11:H13"/>
    <mergeCell ref="I11:I13"/>
    <mergeCell ref="J11:J13"/>
    <mergeCell ref="K11:K13"/>
    <mergeCell ref="R8:R13"/>
    <mergeCell ref="S8:S13"/>
    <mergeCell ref="C9:H10"/>
    <mergeCell ref="I9:N9"/>
    <mergeCell ref="I10:N10"/>
    <mergeCell ref="C11:C13"/>
    <mergeCell ref="D11:D13"/>
    <mergeCell ref="E11:E13"/>
    <mergeCell ref="F11:F13"/>
    <mergeCell ref="G11:G13"/>
    <mergeCell ref="Q8:Q13"/>
    <mergeCell ref="L11:L13"/>
    <mergeCell ref="M11:M13"/>
    <mergeCell ref="N11:N13"/>
    <mergeCell ref="O11:O13"/>
    <mergeCell ref="P11:P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9C158-3793-4460-AC22-F2D258EDC2B7}">
  <dimension ref="A1:S30"/>
  <sheetViews>
    <sheetView zoomScale="90" zoomScaleNormal="90" workbookViewId="0">
      <pane ySplit="14" topLeftCell="A27" activePane="bottomLeft" state="frozen"/>
      <selection pane="bottomLeft" activeCell="R28" sqref="R28"/>
    </sheetView>
  </sheetViews>
  <sheetFormatPr defaultColWidth="8.85546875" defaultRowHeight="15" x14ac:dyDescent="0.25"/>
  <cols>
    <col min="1" max="1" width="10.140625" bestFit="1" customWidth="1"/>
    <col min="2" max="2" width="39.5703125" customWidth="1"/>
    <col min="3" max="3" width="14.42578125" customWidth="1"/>
    <col min="4" max="4" width="13.140625" customWidth="1"/>
    <col min="5" max="5" width="11" customWidth="1"/>
    <col min="6" max="6" width="11.42578125" customWidth="1"/>
    <col min="7" max="7" width="10.140625" customWidth="1"/>
    <col min="8" max="8" width="15.28515625" customWidth="1"/>
    <col min="9" max="9" width="12.42578125" customWidth="1"/>
    <col min="10" max="10" width="12.85546875" customWidth="1"/>
    <col min="11" max="12" width="12" customWidth="1"/>
    <col min="13" max="13" width="10.42578125" customWidth="1"/>
    <col min="14" max="14" width="15" customWidth="1"/>
    <col min="15" max="15" width="9.140625" customWidth="1"/>
    <col min="16" max="16" width="9.28515625" bestFit="1" customWidth="1"/>
    <col min="17" max="17" width="11.42578125" customWidth="1"/>
    <col min="18" max="18" width="12.85546875" customWidth="1"/>
    <col min="19" max="19" width="37.85546875" customWidth="1"/>
    <col min="21" max="21" width="10.85546875" bestFit="1" customWidth="1"/>
  </cols>
  <sheetData>
    <row r="1" spans="1:19" ht="27.75" customHeight="1" x14ac:dyDescent="0.25">
      <c r="A1" s="40" t="s">
        <v>55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26.25" customHeight="1" x14ac:dyDescent="0.25">
      <c r="A2" s="40" t="s">
        <v>64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16.5" customHeight="1" x14ac:dyDescent="0.25">
      <c r="A3" s="26" t="s">
        <v>51</v>
      </c>
      <c r="B3" s="24"/>
      <c r="C3" s="39" t="s">
        <v>56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24"/>
      <c r="P3" s="24"/>
      <c r="Q3" s="24"/>
      <c r="R3" s="24"/>
      <c r="S3" s="24"/>
    </row>
    <row r="4" spans="1:19" ht="16.5" customHeight="1" x14ac:dyDescent="0.25">
      <c r="A4" s="26" t="s">
        <v>52</v>
      </c>
      <c r="B4" s="24"/>
      <c r="C4" s="39" t="s">
        <v>57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24"/>
      <c r="P4" s="24"/>
      <c r="Q4" s="24"/>
      <c r="R4" s="24"/>
      <c r="S4" s="24"/>
    </row>
    <row r="5" spans="1:19" ht="16.5" customHeight="1" x14ac:dyDescent="0.25">
      <c r="A5" s="26" t="s">
        <v>53</v>
      </c>
      <c r="B5" s="24"/>
      <c r="C5" s="39" t="s">
        <v>58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24"/>
      <c r="P5" s="24"/>
      <c r="Q5" s="24"/>
      <c r="R5" s="24"/>
      <c r="S5" s="24"/>
    </row>
    <row r="6" spans="1:19" ht="16.5" customHeight="1" x14ac:dyDescent="0.25">
      <c r="A6" s="26" t="s">
        <v>54</v>
      </c>
      <c r="B6" s="24"/>
      <c r="C6" s="39">
        <v>3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24"/>
      <c r="P6" s="24"/>
      <c r="Q6" s="24"/>
      <c r="R6" s="24"/>
      <c r="S6" s="24"/>
    </row>
    <row r="7" spans="1:19" x14ac:dyDescent="0.25">
      <c r="A7" s="4"/>
    </row>
    <row r="8" spans="1:19" ht="17.25" customHeight="1" x14ac:dyDescent="0.25">
      <c r="A8" s="41" t="s">
        <v>0</v>
      </c>
      <c r="B8" s="42" t="s">
        <v>12</v>
      </c>
      <c r="C8" s="41" t="s">
        <v>1</v>
      </c>
      <c r="D8" s="41"/>
      <c r="E8" s="41"/>
      <c r="F8" s="41"/>
      <c r="G8" s="41"/>
      <c r="H8" s="41"/>
      <c r="I8" s="45" t="s">
        <v>2</v>
      </c>
      <c r="J8" s="46"/>
      <c r="K8" s="46"/>
      <c r="L8" s="46"/>
      <c r="M8" s="46"/>
      <c r="N8" s="47"/>
      <c r="O8" s="47" t="s">
        <v>3</v>
      </c>
      <c r="P8" s="41"/>
      <c r="Q8" s="41" t="s">
        <v>20</v>
      </c>
      <c r="R8" s="41" t="s">
        <v>21</v>
      </c>
      <c r="S8" s="41" t="s">
        <v>22</v>
      </c>
    </row>
    <row r="9" spans="1:19" ht="17.25" customHeight="1" x14ac:dyDescent="0.25">
      <c r="A9" s="41"/>
      <c r="B9" s="43"/>
      <c r="C9" s="41" t="s">
        <v>4</v>
      </c>
      <c r="D9" s="41"/>
      <c r="E9" s="41"/>
      <c r="F9" s="41"/>
      <c r="G9" s="41"/>
      <c r="H9" s="41"/>
      <c r="I9" s="48" t="s">
        <v>14</v>
      </c>
      <c r="J9" s="49"/>
      <c r="K9" s="49"/>
      <c r="L9" s="49"/>
      <c r="M9" s="49"/>
      <c r="N9" s="50"/>
      <c r="O9" s="47"/>
      <c r="P9" s="41"/>
      <c r="Q9" s="41"/>
      <c r="R9" s="41"/>
      <c r="S9" s="41"/>
    </row>
    <row r="10" spans="1:19" ht="17.25" customHeight="1" x14ac:dyDescent="0.25">
      <c r="A10" s="41"/>
      <c r="B10" s="43"/>
      <c r="C10" s="41"/>
      <c r="D10" s="41"/>
      <c r="E10" s="41"/>
      <c r="F10" s="41"/>
      <c r="G10" s="41"/>
      <c r="H10" s="41"/>
      <c r="I10" s="51" t="s">
        <v>5</v>
      </c>
      <c r="J10" s="52"/>
      <c r="K10" s="52"/>
      <c r="L10" s="52"/>
      <c r="M10" s="52"/>
      <c r="N10" s="53"/>
      <c r="O10" s="47"/>
      <c r="P10" s="41"/>
      <c r="Q10" s="41"/>
      <c r="R10" s="41"/>
      <c r="S10" s="41"/>
    </row>
    <row r="11" spans="1:19" ht="59.25" customHeight="1" x14ac:dyDescent="0.25">
      <c r="A11" s="41"/>
      <c r="B11" s="43"/>
      <c r="C11" s="41" t="s">
        <v>15</v>
      </c>
      <c r="D11" s="41" t="s">
        <v>13</v>
      </c>
      <c r="E11" s="41" t="s">
        <v>6</v>
      </c>
      <c r="F11" s="41" t="s">
        <v>7</v>
      </c>
      <c r="G11" s="41" t="s">
        <v>8</v>
      </c>
      <c r="H11" s="41" t="s">
        <v>9</v>
      </c>
      <c r="I11" s="42" t="s">
        <v>15</v>
      </c>
      <c r="J11" s="43" t="s">
        <v>13</v>
      </c>
      <c r="K11" s="44" t="s">
        <v>6</v>
      </c>
      <c r="L11" s="44" t="s">
        <v>7</v>
      </c>
      <c r="M11" s="44" t="s">
        <v>8</v>
      </c>
      <c r="N11" s="43" t="s">
        <v>9</v>
      </c>
      <c r="O11" s="41" t="s">
        <v>10</v>
      </c>
      <c r="P11" s="41" t="s">
        <v>11</v>
      </c>
      <c r="Q11" s="41"/>
      <c r="R11" s="41"/>
      <c r="S11" s="41"/>
    </row>
    <row r="12" spans="1:19" ht="14.25" customHeight="1" x14ac:dyDescent="0.25">
      <c r="A12" s="41"/>
      <c r="B12" s="43"/>
      <c r="C12" s="41"/>
      <c r="D12" s="41"/>
      <c r="E12" s="41"/>
      <c r="F12" s="41"/>
      <c r="G12" s="41"/>
      <c r="H12" s="41"/>
      <c r="I12" s="43"/>
      <c r="J12" s="43"/>
      <c r="K12" s="41"/>
      <c r="L12" s="41"/>
      <c r="M12" s="41"/>
      <c r="N12" s="43"/>
      <c r="O12" s="41"/>
      <c r="P12" s="41"/>
      <c r="Q12" s="41"/>
      <c r="R12" s="41"/>
      <c r="S12" s="41"/>
    </row>
    <row r="13" spans="1:19" hidden="1" x14ac:dyDescent="0.25">
      <c r="A13" s="41"/>
      <c r="B13" s="44"/>
      <c r="C13" s="41"/>
      <c r="D13" s="41"/>
      <c r="E13" s="41"/>
      <c r="F13" s="41"/>
      <c r="G13" s="41"/>
      <c r="H13" s="41"/>
      <c r="I13" s="44"/>
      <c r="J13" s="44"/>
      <c r="K13" s="41"/>
      <c r="L13" s="41"/>
      <c r="M13" s="41"/>
      <c r="N13" s="44"/>
      <c r="O13" s="41"/>
      <c r="P13" s="41"/>
      <c r="Q13" s="41"/>
      <c r="R13" s="41"/>
      <c r="S13" s="41"/>
    </row>
    <row r="14" spans="1:19" x14ac:dyDescent="0.25">
      <c r="A14" s="23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3">
        <v>11</v>
      </c>
      <c r="L14" s="23">
        <v>12</v>
      </c>
      <c r="M14" s="23">
        <v>13</v>
      </c>
      <c r="N14" s="23">
        <v>14</v>
      </c>
      <c r="O14" s="23">
        <v>15</v>
      </c>
      <c r="P14" s="23">
        <v>16</v>
      </c>
      <c r="Q14" s="23">
        <v>17</v>
      </c>
      <c r="R14" s="23">
        <v>18</v>
      </c>
      <c r="S14" s="23">
        <v>19</v>
      </c>
    </row>
    <row r="15" spans="1:19" s="10" customFormat="1" ht="57" x14ac:dyDescent="0.25">
      <c r="A15" s="27">
        <v>1</v>
      </c>
      <c r="B15" s="28" t="s">
        <v>25</v>
      </c>
      <c r="C15" s="29">
        <f t="shared" ref="C15:C28" si="0">SUM(D15:H15)</f>
        <v>575605.31000000006</v>
      </c>
      <c r="D15" s="29">
        <f>D16+D21+D24</f>
        <v>0</v>
      </c>
      <c r="E15" s="29">
        <f t="shared" ref="E15:H15" si="1">E16+E21+E24</f>
        <v>3489.5</v>
      </c>
      <c r="F15" s="29">
        <f>F16+F21+F24</f>
        <v>572115.81000000006</v>
      </c>
      <c r="G15" s="29">
        <f t="shared" si="1"/>
        <v>0</v>
      </c>
      <c r="H15" s="29">
        <f t="shared" si="1"/>
        <v>0</v>
      </c>
      <c r="I15" s="29">
        <f>SUM(J15:N15)</f>
        <v>418927.05000000005</v>
      </c>
      <c r="J15" s="29">
        <f t="shared" ref="J15:N15" si="2">J16+J21+J24</f>
        <v>0</v>
      </c>
      <c r="K15" s="29">
        <f t="shared" si="2"/>
        <v>1778.2</v>
      </c>
      <c r="L15" s="29">
        <f>L16+L21+L24</f>
        <v>417148.85000000003</v>
      </c>
      <c r="M15" s="29">
        <f t="shared" si="2"/>
        <v>0</v>
      </c>
      <c r="N15" s="29">
        <f t="shared" si="2"/>
        <v>0</v>
      </c>
      <c r="O15" s="29" t="s">
        <v>19</v>
      </c>
      <c r="P15" s="29" t="s">
        <v>19</v>
      </c>
      <c r="Q15" s="30" t="s">
        <v>19</v>
      </c>
      <c r="R15" s="30">
        <f>I15/C15</f>
        <v>0.72780261530248913</v>
      </c>
      <c r="S15" s="31"/>
    </row>
    <row r="16" spans="1:19" s="15" customFormat="1" ht="90" x14ac:dyDescent="0.25">
      <c r="A16" s="32" t="s">
        <v>16</v>
      </c>
      <c r="B16" s="33" t="s">
        <v>26</v>
      </c>
      <c r="C16" s="34">
        <f>SUM(D16:H16)</f>
        <v>17160.809999999998</v>
      </c>
      <c r="D16" s="34">
        <f>SUM(D17:D20)</f>
        <v>0</v>
      </c>
      <c r="E16" s="34">
        <f t="shared" ref="E16:H16" si="3">SUM(E17:E20)</f>
        <v>0</v>
      </c>
      <c r="F16" s="34">
        <f t="shared" si="3"/>
        <v>17160.809999999998</v>
      </c>
      <c r="G16" s="34">
        <f t="shared" si="3"/>
        <v>0</v>
      </c>
      <c r="H16" s="34">
        <f t="shared" si="3"/>
        <v>0</v>
      </c>
      <c r="I16" s="34">
        <f t="shared" ref="I16:I28" si="4">SUM(J16:N16)</f>
        <v>7642.7</v>
      </c>
      <c r="J16" s="34">
        <f t="shared" ref="J16:N16" si="5">SUM(J17:J20)</f>
        <v>0</v>
      </c>
      <c r="K16" s="34">
        <f t="shared" si="5"/>
        <v>0</v>
      </c>
      <c r="L16" s="34">
        <f t="shared" si="5"/>
        <v>7642.7</v>
      </c>
      <c r="M16" s="34">
        <f t="shared" si="5"/>
        <v>0</v>
      </c>
      <c r="N16" s="34">
        <f t="shared" si="5"/>
        <v>0</v>
      </c>
      <c r="O16" s="34" t="s">
        <v>19</v>
      </c>
      <c r="P16" s="34" t="s">
        <v>19</v>
      </c>
      <c r="Q16" s="35" t="s">
        <v>19</v>
      </c>
      <c r="R16" s="36">
        <f>I16/C16</f>
        <v>0.44535776574648872</v>
      </c>
      <c r="S16" s="35"/>
    </row>
    <row r="17" spans="1:19" ht="60" x14ac:dyDescent="0.25">
      <c r="A17" s="16" t="s">
        <v>17</v>
      </c>
      <c r="B17" s="17" t="s">
        <v>27</v>
      </c>
      <c r="C17" s="18">
        <f t="shared" si="0"/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f t="shared" si="4"/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9">
        <v>0.85</v>
      </c>
      <c r="P17" s="38">
        <v>0.85</v>
      </c>
      <c r="Q17" s="8">
        <v>1</v>
      </c>
      <c r="R17" s="14">
        <v>0</v>
      </c>
      <c r="S17" s="20"/>
    </row>
    <row r="18" spans="1:19" ht="60" x14ac:dyDescent="0.25">
      <c r="A18" s="23" t="s">
        <v>18</v>
      </c>
      <c r="B18" s="17" t="s">
        <v>28</v>
      </c>
      <c r="C18" s="18">
        <f t="shared" si="0"/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f t="shared" si="4"/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">
        <v>1</v>
      </c>
      <c r="P18" s="1">
        <v>1</v>
      </c>
      <c r="Q18" s="8">
        <f>P18/O18</f>
        <v>1</v>
      </c>
      <c r="R18" s="8">
        <v>0</v>
      </c>
      <c r="S18" s="9"/>
    </row>
    <row r="19" spans="1:19" ht="45" x14ac:dyDescent="0.25">
      <c r="A19" s="23" t="s">
        <v>29</v>
      </c>
      <c r="B19" s="17" t="s">
        <v>31</v>
      </c>
      <c r="C19" s="18">
        <f t="shared" si="0"/>
        <v>354.3</v>
      </c>
      <c r="D19" s="18">
        <v>0</v>
      </c>
      <c r="E19" s="18">
        <v>0</v>
      </c>
      <c r="F19" s="18">
        <v>354.3</v>
      </c>
      <c r="G19" s="18">
        <v>0</v>
      </c>
      <c r="H19" s="18">
        <v>0</v>
      </c>
      <c r="I19" s="18">
        <f t="shared" si="4"/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8" t="s">
        <v>19</v>
      </c>
      <c r="R19" s="8">
        <f t="shared" ref="R19:R28" si="6">I19/C19</f>
        <v>0</v>
      </c>
      <c r="S19" s="9" t="s">
        <v>65</v>
      </c>
    </row>
    <row r="20" spans="1:19" ht="60" x14ac:dyDescent="0.25">
      <c r="A20" s="23" t="s">
        <v>30</v>
      </c>
      <c r="B20" s="17" t="s">
        <v>32</v>
      </c>
      <c r="C20" s="18">
        <f t="shared" si="0"/>
        <v>16806.509999999998</v>
      </c>
      <c r="D20" s="18">
        <v>0</v>
      </c>
      <c r="E20" s="18">
        <v>0</v>
      </c>
      <c r="F20" s="18">
        <v>16806.509999999998</v>
      </c>
      <c r="G20" s="18">
        <v>0</v>
      </c>
      <c r="H20" s="18">
        <v>0</v>
      </c>
      <c r="I20" s="18">
        <f t="shared" si="4"/>
        <v>7642.7</v>
      </c>
      <c r="J20" s="18">
        <v>0</v>
      </c>
      <c r="K20" s="18">
        <v>0</v>
      </c>
      <c r="L20" s="18">
        <v>7642.7</v>
      </c>
      <c r="M20" s="18">
        <v>0</v>
      </c>
      <c r="N20" s="18">
        <v>0</v>
      </c>
      <c r="O20" s="1">
        <v>1</v>
      </c>
      <c r="P20" s="1">
        <v>1</v>
      </c>
      <c r="Q20" s="8">
        <f>P20/O20</f>
        <v>1</v>
      </c>
      <c r="R20" s="8">
        <f>I20/C20</f>
        <v>0.45474640481575296</v>
      </c>
      <c r="S20" s="9"/>
    </row>
    <row r="21" spans="1:19" s="15" customFormat="1" ht="75" x14ac:dyDescent="0.25">
      <c r="A21" s="32" t="s">
        <v>23</v>
      </c>
      <c r="B21" s="33" t="s">
        <v>33</v>
      </c>
      <c r="C21" s="34">
        <f t="shared" si="0"/>
        <v>3100</v>
      </c>
      <c r="D21" s="34">
        <f>SUM(D22:D23)</f>
        <v>0</v>
      </c>
      <c r="E21" s="34">
        <f t="shared" ref="E21:H23" si="7">SUM(E22:E23)</f>
        <v>0</v>
      </c>
      <c r="F21" s="34">
        <f t="shared" si="7"/>
        <v>3100</v>
      </c>
      <c r="G21" s="34">
        <f t="shared" si="7"/>
        <v>0</v>
      </c>
      <c r="H21" s="34">
        <f t="shared" si="7"/>
        <v>0</v>
      </c>
      <c r="I21" s="34">
        <f t="shared" si="4"/>
        <v>0</v>
      </c>
      <c r="J21" s="34">
        <f>SUM(J22:J23)</f>
        <v>0</v>
      </c>
      <c r="K21" s="34">
        <f t="shared" ref="J21:N23" si="8">SUM(K22:K23)</f>
        <v>0</v>
      </c>
      <c r="L21" s="34">
        <f t="shared" si="8"/>
        <v>0</v>
      </c>
      <c r="M21" s="34">
        <f t="shared" si="8"/>
        <v>0</v>
      </c>
      <c r="N21" s="34">
        <f t="shared" si="8"/>
        <v>0</v>
      </c>
      <c r="O21" s="34" t="s">
        <v>19</v>
      </c>
      <c r="P21" s="34" t="s">
        <v>19</v>
      </c>
      <c r="Q21" s="36" t="s">
        <v>19</v>
      </c>
      <c r="R21" s="36">
        <f t="shared" si="6"/>
        <v>0</v>
      </c>
      <c r="S21" s="37"/>
    </row>
    <row r="22" spans="1:19" ht="45" x14ac:dyDescent="0.25">
      <c r="A22" s="23" t="s">
        <v>34</v>
      </c>
      <c r="B22" s="17" t="s">
        <v>35</v>
      </c>
      <c r="C22" s="18">
        <f t="shared" si="0"/>
        <v>0</v>
      </c>
      <c r="D22" s="18">
        <f t="shared" ref="D22:D23" si="9">SUM(D23:D24)</f>
        <v>0</v>
      </c>
      <c r="E22" s="18">
        <v>0</v>
      </c>
      <c r="F22" s="18">
        <v>0</v>
      </c>
      <c r="G22" s="18">
        <f t="shared" si="7"/>
        <v>0</v>
      </c>
      <c r="H22" s="18">
        <f t="shared" si="7"/>
        <v>0</v>
      </c>
      <c r="I22" s="18">
        <f t="shared" si="4"/>
        <v>0</v>
      </c>
      <c r="J22" s="18">
        <f t="shared" si="8"/>
        <v>0</v>
      </c>
      <c r="K22" s="18">
        <v>0</v>
      </c>
      <c r="L22" s="18">
        <v>0</v>
      </c>
      <c r="M22" s="18">
        <f t="shared" si="8"/>
        <v>0</v>
      </c>
      <c r="N22" s="18">
        <f t="shared" si="8"/>
        <v>0</v>
      </c>
      <c r="O22" s="2">
        <v>50</v>
      </c>
      <c r="P22" s="2">
        <v>50</v>
      </c>
      <c r="Q22" s="8">
        <f t="shared" ref="Q22:Q23" si="10">P22/O22</f>
        <v>1</v>
      </c>
      <c r="R22" s="14">
        <v>0</v>
      </c>
      <c r="S22" s="9"/>
    </row>
    <row r="23" spans="1:19" ht="93" customHeight="1" x14ac:dyDescent="0.25">
      <c r="A23" s="23" t="s">
        <v>36</v>
      </c>
      <c r="B23" s="17" t="s">
        <v>37</v>
      </c>
      <c r="C23" s="18">
        <f t="shared" si="0"/>
        <v>3100</v>
      </c>
      <c r="D23" s="18">
        <f t="shared" si="9"/>
        <v>0</v>
      </c>
      <c r="E23" s="18"/>
      <c r="F23" s="18">
        <v>3100</v>
      </c>
      <c r="G23" s="18">
        <f t="shared" si="7"/>
        <v>0</v>
      </c>
      <c r="H23" s="18">
        <f t="shared" si="7"/>
        <v>0</v>
      </c>
      <c r="I23" s="18">
        <f t="shared" si="4"/>
        <v>0</v>
      </c>
      <c r="J23" s="18">
        <f t="shared" si="8"/>
        <v>0</v>
      </c>
      <c r="K23" s="18">
        <v>0</v>
      </c>
      <c r="L23" s="18">
        <v>0</v>
      </c>
      <c r="M23" s="18">
        <f t="shared" si="8"/>
        <v>0</v>
      </c>
      <c r="N23" s="18">
        <f t="shared" si="8"/>
        <v>0</v>
      </c>
      <c r="O23" s="18">
        <v>1100</v>
      </c>
      <c r="P23" s="18">
        <v>1100</v>
      </c>
      <c r="Q23" s="8">
        <f t="shared" si="10"/>
        <v>1</v>
      </c>
      <c r="R23" s="8">
        <f t="shared" si="6"/>
        <v>0</v>
      </c>
      <c r="S23" s="9" t="s">
        <v>50</v>
      </c>
    </row>
    <row r="24" spans="1:19" s="15" customFormat="1" ht="105" x14ac:dyDescent="0.25">
      <c r="A24" s="32" t="s">
        <v>24</v>
      </c>
      <c r="B24" s="33" t="s">
        <v>38</v>
      </c>
      <c r="C24" s="34">
        <f t="shared" si="0"/>
        <v>555344.5</v>
      </c>
      <c r="D24" s="34">
        <f>SUM(D25:D28)</f>
        <v>0</v>
      </c>
      <c r="E24" s="34">
        <f t="shared" ref="E24:H24" si="11">SUM(E25:E28)</f>
        <v>3489.5</v>
      </c>
      <c r="F24" s="34">
        <f t="shared" si="11"/>
        <v>551855</v>
      </c>
      <c r="G24" s="34">
        <f t="shared" si="11"/>
        <v>0</v>
      </c>
      <c r="H24" s="34">
        <f t="shared" si="11"/>
        <v>0</v>
      </c>
      <c r="I24" s="34">
        <f t="shared" si="4"/>
        <v>411284.35000000003</v>
      </c>
      <c r="J24" s="34">
        <f t="shared" ref="J24:N24" si="12">SUM(J25:J28)</f>
        <v>0</v>
      </c>
      <c r="K24" s="34">
        <f t="shared" si="12"/>
        <v>1778.2</v>
      </c>
      <c r="L24" s="34">
        <f t="shared" si="12"/>
        <v>409506.15</v>
      </c>
      <c r="M24" s="34">
        <f t="shared" si="12"/>
        <v>0</v>
      </c>
      <c r="N24" s="34">
        <f t="shared" si="12"/>
        <v>0</v>
      </c>
      <c r="O24" s="34" t="s">
        <v>19</v>
      </c>
      <c r="P24" s="34" t="s">
        <v>19</v>
      </c>
      <c r="Q24" s="37" t="s">
        <v>19</v>
      </c>
      <c r="R24" s="36">
        <f t="shared" si="6"/>
        <v>0.74059318134959473</v>
      </c>
      <c r="S24" s="37"/>
    </row>
    <row r="25" spans="1:19" ht="60" x14ac:dyDescent="0.25">
      <c r="A25" s="23" t="s">
        <v>39</v>
      </c>
      <c r="B25" s="17" t="s">
        <v>40</v>
      </c>
      <c r="C25" s="18">
        <f t="shared" si="0"/>
        <v>118263</v>
      </c>
      <c r="D25" s="18">
        <v>0</v>
      </c>
      <c r="E25" s="18">
        <v>3378</v>
      </c>
      <c r="F25" s="18">
        <v>114885</v>
      </c>
      <c r="G25" s="18">
        <v>0</v>
      </c>
      <c r="H25" s="18">
        <v>0</v>
      </c>
      <c r="I25" s="18">
        <f t="shared" si="4"/>
        <v>59222.65</v>
      </c>
      <c r="J25" s="18">
        <v>0</v>
      </c>
      <c r="K25" s="18">
        <v>1689</v>
      </c>
      <c r="L25" s="18">
        <v>57533.65</v>
      </c>
      <c r="M25" s="18">
        <v>0</v>
      </c>
      <c r="N25" s="18">
        <v>0</v>
      </c>
      <c r="O25" s="18">
        <v>1.87</v>
      </c>
      <c r="P25" s="18">
        <v>1.87</v>
      </c>
      <c r="Q25" s="8">
        <f t="shared" ref="Q25:Q26" si="13">P25/O25</f>
        <v>1</v>
      </c>
      <c r="R25" s="8">
        <f t="shared" si="6"/>
        <v>0.50077073979181996</v>
      </c>
      <c r="S25" s="9"/>
    </row>
    <row r="26" spans="1:19" ht="60" x14ac:dyDescent="0.25">
      <c r="A26" s="23" t="s">
        <v>41</v>
      </c>
      <c r="B26" s="17" t="s">
        <v>42</v>
      </c>
      <c r="C26" s="18">
        <f t="shared" si="0"/>
        <v>138003</v>
      </c>
      <c r="D26" s="18">
        <v>0</v>
      </c>
      <c r="E26" s="18">
        <v>0</v>
      </c>
      <c r="F26" s="18">
        <v>138003</v>
      </c>
      <c r="G26" s="18">
        <v>0</v>
      </c>
      <c r="H26" s="18">
        <v>0</v>
      </c>
      <c r="I26" s="18">
        <f t="shared" si="4"/>
        <v>62489</v>
      </c>
      <c r="J26" s="18">
        <v>0</v>
      </c>
      <c r="K26" s="18">
        <v>0</v>
      </c>
      <c r="L26" s="18">
        <v>62489</v>
      </c>
      <c r="M26" s="18">
        <v>0</v>
      </c>
      <c r="N26" s="18">
        <v>0</v>
      </c>
      <c r="O26" s="18">
        <v>2.16</v>
      </c>
      <c r="P26" s="18">
        <v>2.16</v>
      </c>
      <c r="Q26" s="8">
        <f t="shared" si="13"/>
        <v>1</v>
      </c>
      <c r="R26" s="8">
        <f t="shared" si="6"/>
        <v>0.45280899690586435</v>
      </c>
      <c r="S26" s="9"/>
    </row>
    <row r="27" spans="1:19" ht="75" x14ac:dyDescent="0.25">
      <c r="A27" s="23" t="s">
        <v>43</v>
      </c>
      <c r="B27" s="17" t="s">
        <v>44</v>
      </c>
      <c r="C27" s="18">
        <f t="shared" si="0"/>
        <v>111.5</v>
      </c>
      <c r="D27" s="18">
        <v>0</v>
      </c>
      <c r="E27" s="18">
        <v>111.5</v>
      </c>
      <c r="F27" s="18">
        <v>0</v>
      </c>
      <c r="G27" s="18">
        <v>0</v>
      </c>
      <c r="H27" s="18">
        <v>0</v>
      </c>
      <c r="I27" s="18">
        <f t="shared" si="4"/>
        <v>89.2</v>
      </c>
      <c r="J27" s="18">
        <v>0</v>
      </c>
      <c r="K27" s="18">
        <v>89.2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8">
        <v>1</v>
      </c>
      <c r="R27" s="8">
        <f t="shared" si="6"/>
        <v>0.8</v>
      </c>
      <c r="S27" s="9"/>
    </row>
    <row r="28" spans="1:19" ht="75" x14ac:dyDescent="0.25">
      <c r="A28" s="23" t="s">
        <v>45</v>
      </c>
      <c r="B28" s="17" t="s">
        <v>46</v>
      </c>
      <c r="C28" s="18">
        <f t="shared" si="0"/>
        <v>298967</v>
      </c>
      <c r="D28" s="18">
        <v>0</v>
      </c>
      <c r="E28" s="18">
        <v>0</v>
      </c>
      <c r="F28" s="18">
        <v>298967</v>
      </c>
      <c r="G28" s="18">
        <v>0</v>
      </c>
      <c r="H28" s="18">
        <v>0</v>
      </c>
      <c r="I28" s="18">
        <f t="shared" si="4"/>
        <v>289483.5</v>
      </c>
      <c r="J28" s="18">
        <v>0</v>
      </c>
      <c r="K28" s="18">
        <v>0</v>
      </c>
      <c r="L28" s="18">
        <v>289483.5</v>
      </c>
      <c r="M28" s="18">
        <v>0</v>
      </c>
      <c r="N28" s="18">
        <v>0</v>
      </c>
      <c r="O28" s="9">
        <v>0.8</v>
      </c>
      <c r="P28" s="9">
        <v>0.8</v>
      </c>
      <c r="Q28" s="8">
        <v>1</v>
      </c>
      <c r="R28" s="8">
        <f t="shared" si="6"/>
        <v>0.96827910772760872</v>
      </c>
      <c r="S28" s="9"/>
    </row>
    <row r="30" spans="1:19" x14ac:dyDescent="0.25">
      <c r="B30" s="3" t="s">
        <v>48</v>
      </c>
      <c r="G30" s="22" t="s">
        <v>49</v>
      </c>
    </row>
  </sheetData>
  <mergeCells count="31">
    <mergeCell ref="R8:R13"/>
    <mergeCell ref="S8:S13"/>
    <mergeCell ref="C9:H10"/>
    <mergeCell ref="I9:N9"/>
    <mergeCell ref="I10:N10"/>
    <mergeCell ref="C11:C13"/>
    <mergeCell ref="D11:D13"/>
    <mergeCell ref="E11:E13"/>
    <mergeCell ref="F11:F13"/>
    <mergeCell ref="G11:G13"/>
    <mergeCell ref="Q8:Q13"/>
    <mergeCell ref="L11:L13"/>
    <mergeCell ref="M11:M13"/>
    <mergeCell ref="N11:N13"/>
    <mergeCell ref="O11:O13"/>
    <mergeCell ref="P11:P13"/>
    <mergeCell ref="A8:A13"/>
    <mergeCell ref="B8:B13"/>
    <mergeCell ref="C8:H8"/>
    <mergeCell ref="I8:N8"/>
    <mergeCell ref="O8:P10"/>
    <mergeCell ref="H11:H13"/>
    <mergeCell ref="I11:I13"/>
    <mergeCell ref="J11:J13"/>
    <mergeCell ref="K11:K13"/>
    <mergeCell ref="C6:N6"/>
    <mergeCell ref="A1:S1"/>
    <mergeCell ref="A2:S2"/>
    <mergeCell ref="C3:N3"/>
    <mergeCell ref="C4:N4"/>
    <mergeCell ref="C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01.01.2024</vt:lpstr>
      <vt:lpstr>на 01.04.2024</vt:lpstr>
      <vt:lpstr>на 01.07.2024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Тихонова Елена Александровна</cp:lastModifiedBy>
  <cp:lastPrinted>2021-07-04T23:01:22Z</cp:lastPrinted>
  <dcterms:created xsi:type="dcterms:W3CDTF">2019-02-04T04:58:24Z</dcterms:created>
  <dcterms:modified xsi:type="dcterms:W3CDTF">2024-07-14T23:39:17Z</dcterms:modified>
</cp:coreProperties>
</file>